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2" sheetId="1" r:id="rId1"/>
  </sheets>
  <definedNames>
    <definedName name="_xlnm.Print_Titles" localSheetId="0">'Arkusz2'!$9:$10</definedName>
  </definedNames>
  <calcPr fullCalcOnLoad="1"/>
</workbook>
</file>

<file path=xl/sharedStrings.xml><?xml version="1.0" encoding="utf-8"?>
<sst xmlns="http://schemas.openxmlformats.org/spreadsheetml/2006/main" count="124" uniqueCount="63">
  <si>
    <t>Wyszczególnienie</t>
  </si>
  <si>
    <t>2004 rok</t>
  </si>
  <si>
    <t>2005 rok</t>
  </si>
  <si>
    <t>1/podatki i opłaty lokalne</t>
  </si>
  <si>
    <t>2/ udziały w podatkach państwowych</t>
  </si>
  <si>
    <t>3/ dochody z mienia</t>
  </si>
  <si>
    <t>4/ subwencje</t>
  </si>
  <si>
    <t>5/ dotacje z budżetu państwa do zadań zleconych</t>
  </si>
  <si>
    <t>I. Dochody budżetu ogółem           w tym:</t>
  </si>
  <si>
    <t>1/ pożyczki krajowe</t>
  </si>
  <si>
    <t>2/kredyty bankowe</t>
  </si>
  <si>
    <t>4/ wolne środki</t>
  </si>
  <si>
    <t>OGÓŁEM I+II</t>
  </si>
  <si>
    <t>III. Wydatki budżetu</t>
  </si>
  <si>
    <t xml:space="preserve">1/ wydatki bieżące       </t>
  </si>
  <si>
    <t>2/ wydatki majątkowe</t>
  </si>
  <si>
    <t>w tym:                                    inwestycyjne</t>
  </si>
  <si>
    <t>2/ spłata pożyczek</t>
  </si>
  <si>
    <t>VI. Wskaźniki zadłużenia</t>
  </si>
  <si>
    <t>3/ potencjalne wydatki z tytułu udzielonych poręczeń</t>
  </si>
  <si>
    <t>IV. Rozchody budżetu                  (bez 3/)</t>
  </si>
  <si>
    <t>II. Przychody budżetu                   w tym:</t>
  </si>
  <si>
    <t>2006 rok</t>
  </si>
  <si>
    <t>V. Łączne zadłużenie na koniec roku budżetowego z tytułu:</t>
  </si>
  <si>
    <t>2/ rat pożyczek</t>
  </si>
  <si>
    <t>3/ odsetek od zaciągniętych kredytów i pożyczek</t>
  </si>
  <si>
    <t>4/ potencjalnych wydatków z tytułu udzielonych poręczeń</t>
  </si>
  <si>
    <t xml:space="preserve">w tym:                                               koszty obsługi długu                                              </t>
  </si>
  <si>
    <t xml:space="preserve">w tym:                                               odsetki od kredytów                                             </t>
  </si>
  <si>
    <t>2007 rok</t>
  </si>
  <si>
    <t>2008 rok</t>
  </si>
  <si>
    <t>2009 rok</t>
  </si>
  <si>
    <t>w złotych</t>
  </si>
  <si>
    <t xml:space="preserve">Rady Miejskiej w Chrzanowie </t>
  </si>
  <si>
    <t>2010 rok</t>
  </si>
  <si>
    <t>2011 rok</t>
  </si>
  <si>
    <t>Raty</t>
  </si>
  <si>
    <t>Odsetki</t>
  </si>
  <si>
    <t>Ogółem</t>
  </si>
  <si>
    <t>Kwota kredytu:</t>
  </si>
  <si>
    <t>rok zaciągnięcia</t>
  </si>
  <si>
    <t>2012 rok</t>
  </si>
  <si>
    <t>2013 rok</t>
  </si>
  <si>
    <t>2014 rok</t>
  </si>
  <si>
    <t>odsetki, prowizja(34.500)</t>
  </si>
  <si>
    <t>WYKONANIE</t>
  </si>
  <si>
    <t>Odsetki (prowizja 34.500)</t>
  </si>
  <si>
    <t>Spłata rozchodów z tytułu zadłuzenia zaciagnietego w związku ze środkami okreslonymi w umowie z podmiotem dysponujacym funduszami strukturalnymi lub Fuduszem Spójnosci Unii Europejskiej</t>
  </si>
  <si>
    <t xml:space="preserve">1/ spłata kredytów w tym:             </t>
  </si>
  <si>
    <t>-</t>
  </si>
  <si>
    <t>OGÓŁEM OBCIĄŻENIA BUDŻETU (IV+poręczenia)</t>
  </si>
  <si>
    <t>OGÓŁEM OBCIĄŻENIA BUDŻETU (IV+poręczenia+odsetki)</t>
  </si>
  <si>
    <t>1/ rat kredytów  w tym:</t>
  </si>
  <si>
    <t>Dług publiczny powstały w zwiazku ze srodkami okreslonymi w umowie z podmiotem dysponującym funduszami strukturalnymi lub Funduszem Spójności Unii Europejskiej</t>
  </si>
  <si>
    <t>1/   % łącznej kwoty długu przypadającej do spłaty w danym roku do planowanych dochodów (art..113 ustawy o finansach publicznych)</t>
  </si>
  <si>
    <t>2/   % łącznej kwoty długu na koniec roku do dochodów jednostki (art.114 ustawy o finansach publicznych)</t>
  </si>
  <si>
    <t>do Uchwały Budżetowej Gminy Chrzanów na 2006 rok</t>
  </si>
  <si>
    <t xml:space="preserve">Prognoza Kwoty Długu Publicznego Gminy Chrzanów </t>
  </si>
  <si>
    <t>Załącznik Nr 14/1</t>
  </si>
  <si>
    <t>(Plan na 31.X)</t>
  </si>
  <si>
    <t>Chrzanów, grudzień 2005 rok</t>
  </si>
  <si>
    <t>Nr XLIV/423/05</t>
  </si>
  <si>
    <t>z dnia 20 grudnia 2005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</si>
</sst>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\-#,##0\ "/>
  </numFmts>
  <fonts count="2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i/>
      <sz val="10"/>
      <name val="Arial CE"/>
      <family val="2"/>
    </font>
    <font>
      <b/>
      <sz val="14"/>
      <name val="Arial CE"/>
      <family val="2"/>
    </font>
    <font>
      <b/>
      <i/>
      <u val="single"/>
      <sz val="10"/>
      <name val="Arial CE"/>
      <family val="2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6"/>
      <color indexed="9"/>
      <name val="Arial CE"/>
      <family val="2"/>
    </font>
    <font>
      <sz val="7"/>
      <name val="Arial CE"/>
      <family val="0"/>
    </font>
    <font>
      <sz val="7"/>
      <color indexed="9"/>
      <name val="Arial CE"/>
      <family val="0"/>
    </font>
    <font>
      <b/>
      <i/>
      <sz val="10"/>
      <color indexed="9"/>
      <name val="Arial CE"/>
      <family val="0"/>
    </font>
    <font>
      <b/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4" fillId="0" borderId="6" xfId="0" applyFont="1" applyBorder="1" applyAlignment="1">
      <alignment vertical="center" wrapText="1"/>
    </xf>
    <xf numFmtId="0" fontId="2" fillId="0" borderId="7" xfId="0" applyFont="1" applyBorder="1" applyAlignment="1">
      <alignment/>
    </xf>
    <xf numFmtId="3" fontId="0" fillId="0" borderId="7" xfId="0" applyNumberFormat="1" applyBorder="1" applyAlignment="1">
      <alignment vertical="center"/>
    </xf>
    <xf numFmtId="0" fontId="0" fillId="0" borderId="7" xfId="0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0" xfId="17" applyFont="1" applyFill="1">
      <alignment/>
      <protection/>
    </xf>
    <xf numFmtId="0" fontId="5" fillId="0" borderId="0" xfId="17" applyFont="1" applyFill="1" applyBorder="1">
      <alignment/>
      <protection/>
    </xf>
    <xf numFmtId="0" fontId="0" fillId="0" borderId="0" xfId="17" applyFont="1" applyFill="1" applyBorder="1">
      <alignment/>
      <protection/>
    </xf>
    <xf numFmtId="0" fontId="3" fillId="0" borderId="0" xfId="17" applyFont="1" applyFill="1" applyBorder="1" applyAlignment="1">
      <alignment horizontal="center"/>
      <protection/>
    </xf>
    <xf numFmtId="3" fontId="2" fillId="0" borderId="0" xfId="17" applyNumberFormat="1" applyFont="1" applyFill="1" applyBorder="1">
      <alignment/>
      <protection/>
    </xf>
    <xf numFmtId="0" fontId="1" fillId="0" borderId="0" xfId="17" applyFont="1" applyFill="1" applyBorder="1">
      <alignment/>
      <protection/>
    </xf>
    <xf numFmtId="169" fontId="2" fillId="0" borderId="0" xfId="17" applyNumberFormat="1" applyFont="1" applyFill="1" applyBorder="1" applyAlignment="1">
      <alignment horizontal="center"/>
      <protection/>
    </xf>
    <xf numFmtId="3" fontId="16" fillId="0" borderId="0" xfId="17" applyNumberFormat="1" applyFont="1" applyFill="1" applyBorder="1" applyAlignment="1">
      <alignment horizontal="center"/>
      <protection/>
    </xf>
    <xf numFmtId="0" fontId="2" fillId="0" borderId="0" xfId="17" applyFont="1" applyFill="1" applyBorder="1">
      <alignment/>
      <protection/>
    </xf>
    <xf numFmtId="0" fontId="17" fillId="0" borderId="0" xfId="0" applyFont="1" applyFill="1" applyAlignment="1">
      <alignment/>
    </xf>
    <xf numFmtId="0" fontId="17" fillId="0" borderId="0" xfId="17" applyFont="1" applyFill="1" applyBorder="1">
      <alignment/>
      <protection/>
    </xf>
    <xf numFmtId="0" fontId="20" fillId="0" borderId="0" xfId="17" applyFont="1" applyFill="1" applyBorder="1" applyAlignment="1">
      <alignment horizontal="center"/>
      <protection/>
    </xf>
    <xf numFmtId="3" fontId="19" fillId="0" borderId="0" xfId="17" applyNumberFormat="1" applyFont="1" applyFill="1" applyBorder="1">
      <alignment/>
      <protection/>
    </xf>
    <xf numFmtId="0" fontId="18" fillId="0" borderId="0" xfId="17" applyFont="1" applyFill="1" applyBorder="1">
      <alignment/>
      <protection/>
    </xf>
    <xf numFmtId="169" fontId="19" fillId="0" borderId="0" xfId="17" applyNumberFormat="1" applyFont="1" applyFill="1" applyBorder="1" applyAlignment="1">
      <alignment horizontal="center"/>
      <protection/>
    </xf>
    <xf numFmtId="3" fontId="20" fillId="0" borderId="0" xfId="17" applyNumberFormat="1" applyFont="1" applyFill="1" applyBorder="1" applyAlignment="1">
      <alignment horizontal="center"/>
      <protection/>
    </xf>
    <xf numFmtId="0" fontId="19" fillId="0" borderId="0" xfId="17" applyFont="1" applyFill="1" applyBorder="1">
      <alignment/>
      <protection/>
    </xf>
    <xf numFmtId="3" fontId="2" fillId="0" borderId="0" xfId="0" applyNumberFormat="1" applyFont="1" applyAlignment="1">
      <alignment vertical="center"/>
    </xf>
    <xf numFmtId="3" fontId="19" fillId="0" borderId="0" xfId="17" applyNumberFormat="1" applyFont="1" applyFill="1" applyBorder="1">
      <alignment/>
      <protection/>
    </xf>
    <xf numFmtId="3" fontId="22" fillId="0" borderId="0" xfId="0" applyNumberFormat="1" applyFont="1" applyAlignment="1">
      <alignment vertical="center"/>
    </xf>
    <xf numFmtId="3" fontId="23" fillId="0" borderId="0" xfId="17" applyNumberFormat="1" applyFont="1" applyFill="1" applyBorder="1">
      <alignment/>
      <protection/>
    </xf>
    <xf numFmtId="3" fontId="22" fillId="0" borderId="0" xfId="0" applyNumberFormat="1" applyFont="1" applyAlignment="1">
      <alignment/>
    </xf>
    <xf numFmtId="3" fontId="23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19" fillId="0" borderId="0" xfId="0" applyNumberFormat="1" applyFont="1" applyFill="1" applyAlignment="1">
      <alignment/>
    </xf>
    <xf numFmtId="0" fontId="18" fillId="0" borderId="0" xfId="17" applyFont="1" applyFill="1" applyBorder="1" applyAlignment="1">
      <alignment horizontal="left"/>
      <protection/>
    </xf>
    <xf numFmtId="3" fontId="17" fillId="0" borderId="0" xfId="17" applyNumberFormat="1" applyFont="1" applyFill="1" applyBorder="1" applyAlignment="1">
      <alignment horizontal="center"/>
      <protection/>
    </xf>
    <xf numFmtId="0" fontId="18" fillId="0" borderId="0" xfId="17" applyFont="1" applyFill="1" applyBorder="1" applyAlignment="1">
      <alignment horizontal="center"/>
      <protection/>
    </xf>
    <xf numFmtId="169" fontId="21" fillId="0" borderId="0" xfId="17" applyNumberFormat="1" applyFont="1" applyFill="1" applyBorder="1" applyAlignment="1">
      <alignment horizontal="center"/>
      <protection/>
    </xf>
    <xf numFmtId="0" fontId="17" fillId="0" borderId="0" xfId="17" applyFont="1" applyFill="1" applyBorder="1" applyAlignment="1">
      <alignment/>
      <protection/>
    </xf>
    <xf numFmtId="3" fontId="19" fillId="0" borderId="0" xfId="17" applyNumberFormat="1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/>
    </xf>
    <xf numFmtId="0" fontId="12" fillId="0" borderId="0" xfId="17" applyFont="1" applyFill="1" applyBorder="1">
      <alignment/>
      <protection/>
    </xf>
    <xf numFmtId="0" fontId="0" fillId="0" borderId="0" xfId="0" applyFill="1" applyBorder="1" applyAlignment="1">
      <alignment/>
    </xf>
    <xf numFmtId="0" fontId="1" fillId="0" borderId="0" xfId="17" applyFont="1" applyFill="1" applyBorder="1" applyAlignment="1">
      <alignment horizontal="center"/>
      <protection/>
    </xf>
    <xf numFmtId="0" fontId="15" fillId="0" borderId="0" xfId="17" applyFont="1" applyFill="1" applyBorder="1" applyAlignment="1">
      <alignment horizontal="left"/>
      <protection/>
    </xf>
    <xf numFmtId="3" fontId="2" fillId="0" borderId="0" xfId="17" applyNumberFormat="1" applyFont="1" applyFill="1" applyBorder="1" applyAlignment="1">
      <alignment horizontal="center"/>
      <protection/>
    </xf>
    <xf numFmtId="3" fontId="0" fillId="0" borderId="0" xfId="17" applyNumberFormat="1" applyFont="1" applyFill="1" applyBorder="1">
      <alignment/>
      <protection/>
    </xf>
    <xf numFmtId="3" fontId="3" fillId="0" borderId="0" xfId="17" applyNumberFormat="1" applyFont="1" applyFill="1" applyBorder="1" applyAlignment="1">
      <alignment horizontal="center"/>
      <protection/>
    </xf>
    <xf numFmtId="10" fontId="3" fillId="0" borderId="0" xfId="17" applyNumberFormat="1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17" applyFont="1" applyFill="1" applyBorder="1">
      <alignment/>
      <protection/>
    </xf>
    <xf numFmtId="0" fontId="24" fillId="0" borderId="0" xfId="17" applyFont="1" applyFill="1" applyBorder="1">
      <alignment/>
      <protection/>
    </xf>
    <xf numFmtId="0" fontId="18" fillId="0" borderId="0" xfId="0" applyFont="1" applyFill="1" applyAlignment="1">
      <alignment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12" fillId="2" borderId="0" xfId="17" applyFont="1" applyFill="1" applyBorder="1">
      <alignment/>
      <protection/>
    </xf>
    <xf numFmtId="0" fontId="0" fillId="2" borderId="0" xfId="17" applyFont="1" applyFill="1" applyBorder="1">
      <alignment/>
      <protection/>
    </xf>
    <xf numFmtId="0" fontId="1" fillId="2" borderId="0" xfId="17" applyFont="1" applyFill="1" applyBorder="1">
      <alignment/>
      <protection/>
    </xf>
    <xf numFmtId="0" fontId="13" fillId="2" borderId="0" xfId="17" applyFont="1" applyFill="1" applyBorder="1">
      <alignment/>
      <protection/>
    </xf>
    <xf numFmtId="0" fontId="14" fillId="2" borderId="0" xfId="17" applyFont="1" applyFill="1" applyBorder="1">
      <alignment/>
      <protection/>
    </xf>
    <xf numFmtId="0" fontId="2" fillId="2" borderId="0" xfId="17" applyFont="1" applyFill="1" applyBorder="1">
      <alignment/>
      <protection/>
    </xf>
    <xf numFmtId="3" fontId="2" fillId="2" borderId="0" xfId="17" applyNumberFormat="1" applyFont="1" applyFill="1" applyBorder="1" applyAlignment="1">
      <alignment horizontal="center"/>
      <protection/>
    </xf>
    <xf numFmtId="10" fontId="3" fillId="2" borderId="0" xfId="17" applyNumberFormat="1" applyFont="1" applyFill="1" applyBorder="1" applyAlignment="1">
      <alignment horizontal="center"/>
      <protection/>
    </xf>
    <xf numFmtId="3" fontId="3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0" fontId="22" fillId="0" borderId="0" xfId="0" applyFont="1" applyAlignment="1">
      <alignment/>
    </xf>
    <xf numFmtId="0" fontId="23" fillId="0" borderId="0" xfId="17" applyFont="1" applyFill="1" applyBorder="1">
      <alignment/>
      <protection/>
    </xf>
    <xf numFmtId="49" fontId="3" fillId="0" borderId="2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8" xfId="18" applyNumberFormat="1" applyFont="1" applyBorder="1" applyAlignment="1">
      <alignment horizontal="center" vertical="center"/>
    </xf>
    <xf numFmtId="3" fontId="4" fillId="0" borderId="9" xfId="18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4" fillId="0" borderId="0" xfId="18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64" fontId="5" fillId="0" borderId="8" xfId="18" applyNumberFormat="1" applyFont="1" applyBorder="1" applyAlignment="1">
      <alignment horizontal="center" vertical="center"/>
    </xf>
    <xf numFmtId="164" fontId="5" fillId="0" borderId="9" xfId="18" applyNumberFormat="1" applyFont="1" applyBorder="1" applyAlignment="1">
      <alignment horizontal="center" vertical="center"/>
    </xf>
    <xf numFmtId="3" fontId="4" fillId="0" borderId="8" xfId="18" applyNumberFormat="1" applyFont="1" applyBorder="1" applyAlignment="1" quotePrefix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 quotePrefix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3" fontId="0" fillId="0" borderId="0" xfId="0" applyNumberFormat="1" applyBorder="1" applyAlignment="1">
      <alignment horizontal="left" vertical="center" wrapText="1"/>
    </xf>
    <xf numFmtId="164" fontId="5" fillId="0" borderId="0" xfId="18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4" fillId="0" borderId="9" xfId="18" applyNumberFormat="1" applyFont="1" applyBorder="1" applyAlignment="1" quotePrefix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3" fontId="4" fillId="0" borderId="9" xfId="0" applyNumberFormat="1" applyFont="1" applyBorder="1" applyAlignment="1" quotePrefix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 oceny EXCE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8"/>
  <sheetViews>
    <sheetView tabSelected="1" workbookViewId="0" topLeftCell="A1">
      <selection activeCell="A1" sqref="A1:W49"/>
    </sheetView>
  </sheetViews>
  <sheetFormatPr defaultColWidth="9.00390625" defaultRowHeight="12.75"/>
  <cols>
    <col min="1" max="1" width="23.125" style="0" customWidth="1"/>
    <col min="2" max="2" width="8.25390625" style="2" hidden="1" customWidth="1"/>
    <col min="3" max="3" width="2.75390625" style="0" hidden="1" customWidth="1"/>
    <col min="4" max="4" width="8.25390625" style="2" customWidth="1"/>
    <col min="5" max="5" width="2.875" style="0" customWidth="1"/>
    <col min="6" max="6" width="8.25390625" style="2" customWidth="1"/>
    <col min="7" max="7" width="2.875" style="0" customWidth="1"/>
    <col min="8" max="8" width="8.25390625" style="0" customWidth="1"/>
    <col min="9" max="9" width="2.75390625" style="0" customWidth="1"/>
    <col min="10" max="10" width="8.25390625" style="0" customWidth="1"/>
    <col min="11" max="11" width="1.875" style="0" customWidth="1"/>
    <col min="12" max="12" width="8.25390625" style="0" customWidth="1"/>
    <col min="13" max="13" width="2.75390625" style="0" customWidth="1"/>
    <col min="14" max="14" width="8.25390625" style="0" customWidth="1"/>
    <col min="15" max="15" width="2.75390625" style="0" customWidth="1"/>
    <col min="16" max="16" width="8.25390625" style="0" customWidth="1"/>
    <col min="17" max="17" width="2.75390625" style="0" customWidth="1"/>
    <col min="18" max="18" width="8.125" style="0" customWidth="1"/>
    <col min="19" max="19" width="2.75390625" style="0" customWidth="1"/>
    <col min="20" max="20" width="8.25390625" style="0" customWidth="1"/>
    <col min="21" max="21" width="2.75390625" style="0" customWidth="1"/>
    <col min="22" max="22" width="8.25390625" style="0" customWidth="1"/>
    <col min="23" max="23" width="2.75390625" style="0" customWidth="1"/>
  </cols>
  <sheetData>
    <row r="1" spans="6:36" ht="18">
      <c r="F1" s="18" t="s">
        <v>58</v>
      </c>
      <c r="G1" s="19"/>
      <c r="H1" s="19"/>
      <c r="I1" s="19"/>
      <c r="J1" s="19"/>
      <c r="N1" s="17"/>
      <c r="S1" s="71"/>
      <c r="T1" s="72"/>
      <c r="U1" s="72"/>
      <c r="V1" s="72"/>
      <c r="W1" s="73"/>
      <c r="X1" s="73"/>
      <c r="Y1" s="74"/>
      <c r="Z1" s="73"/>
      <c r="AA1" s="72"/>
      <c r="AB1" s="72"/>
      <c r="AC1" s="20"/>
      <c r="AD1" s="20"/>
      <c r="AE1" s="20"/>
      <c r="AF1" s="20"/>
      <c r="AG1" s="20"/>
      <c r="AH1" s="20"/>
      <c r="AI1" s="20"/>
      <c r="AJ1" s="20"/>
    </row>
    <row r="2" spans="6:36" ht="15">
      <c r="F2" s="18" t="s">
        <v>56</v>
      </c>
      <c r="G2" s="19"/>
      <c r="H2" s="19"/>
      <c r="I2" s="19"/>
      <c r="J2" s="19"/>
      <c r="S2" s="75"/>
      <c r="T2" s="72"/>
      <c r="U2" s="72"/>
      <c r="V2" s="72"/>
      <c r="W2" s="72"/>
      <c r="X2" s="72"/>
      <c r="Y2" s="76"/>
      <c r="Z2" s="77"/>
      <c r="AA2" s="72"/>
      <c r="AB2" s="76"/>
      <c r="AC2" s="20"/>
      <c r="AD2" s="20"/>
      <c r="AE2" s="20"/>
      <c r="AF2" s="20"/>
      <c r="AG2" s="20"/>
      <c r="AH2" s="20"/>
      <c r="AI2" s="20"/>
      <c r="AJ2" s="20"/>
    </row>
    <row r="3" spans="6:36" ht="12.75">
      <c r="F3" s="2" t="s">
        <v>61</v>
      </c>
      <c r="S3" s="76"/>
      <c r="T3" s="72"/>
      <c r="U3" s="72"/>
      <c r="V3" s="72"/>
      <c r="W3" s="73"/>
      <c r="X3" s="72"/>
      <c r="Y3" s="73"/>
      <c r="Z3" s="78"/>
      <c r="AA3" s="72"/>
      <c r="AB3" s="72"/>
      <c r="AC3" s="20"/>
      <c r="AD3" s="20"/>
      <c r="AE3" s="20"/>
      <c r="AF3" s="20"/>
      <c r="AG3" s="20"/>
      <c r="AH3" s="20"/>
      <c r="AI3" s="20"/>
      <c r="AJ3" s="20"/>
    </row>
    <row r="4" spans="6:36" ht="15">
      <c r="F4" s="122" t="s">
        <v>33</v>
      </c>
      <c r="G4" s="122"/>
      <c r="H4" s="122"/>
      <c r="I4" s="122"/>
      <c r="J4" s="122"/>
      <c r="S4" s="72"/>
      <c r="T4" s="73"/>
      <c r="U4" s="73"/>
      <c r="V4" s="73"/>
      <c r="W4" s="73"/>
      <c r="X4" s="73"/>
      <c r="Y4" s="73"/>
      <c r="Z4" s="76"/>
      <c r="AA4" s="72"/>
      <c r="AB4" s="72"/>
      <c r="AC4" s="20"/>
      <c r="AD4" s="20"/>
      <c r="AE4" s="20"/>
      <c r="AF4" s="20"/>
      <c r="AG4" s="20"/>
      <c r="AH4" s="20"/>
      <c r="AI4" s="20"/>
      <c r="AJ4" s="20"/>
    </row>
    <row r="5" spans="6:37" ht="15">
      <c r="F5" s="18" t="s">
        <v>62</v>
      </c>
      <c r="G5" s="19"/>
      <c r="H5" s="19"/>
      <c r="I5" s="19"/>
      <c r="J5" s="19"/>
      <c r="S5" s="22"/>
      <c r="T5" s="52"/>
      <c r="U5" s="52"/>
      <c r="V5" s="52"/>
      <c r="W5" s="52"/>
      <c r="X5" s="52"/>
      <c r="Y5" s="52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53"/>
    </row>
    <row r="6" spans="1:37" ht="23.25" customHeight="1">
      <c r="A6" s="129" t="s">
        <v>57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53"/>
    </row>
    <row r="7" spans="1:37" ht="18">
      <c r="A7" s="12"/>
      <c r="B7" s="12"/>
      <c r="C7" s="12"/>
      <c r="D7" s="12"/>
      <c r="E7" s="12"/>
      <c r="F7" s="12"/>
      <c r="G7" s="12"/>
      <c r="H7" s="12"/>
      <c r="S7" s="54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53"/>
    </row>
    <row r="8" spans="6:37" ht="12.75">
      <c r="F8" s="125" t="s">
        <v>32</v>
      </c>
      <c r="G8" s="125"/>
      <c r="H8" s="125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53"/>
    </row>
    <row r="9" spans="1:37" ht="12.75">
      <c r="A9" s="117" t="s">
        <v>0</v>
      </c>
      <c r="B9" s="110" t="s">
        <v>1</v>
      </c>
      <c r="C9" s="111"/>
      <c r="D9" s="110" t="s">
        <v>2</v>
      </c>
      <c r="E9" s="111"/>
      <c r="F9" s="110" t="s">
        <v>22</v>
      </c>
      <c r="G9" s="111"/>
      <c r="H9" s="110" t="s">
        <v>29</v>
      </c>
      <c r="I9" s="111"/>
      <c r="J9" s="110" t="s">
        <v>30</v>
      </c>
      <c r="K9" s="111"/>
      <c r="L9" s="110" t="s">
        <v>31</v>
      </c>
      <c r="M9" s="111"/>
      <c r="N9" s="110" t="s">
        <v>34</v>
      </c>
      <c r="O9" s="111"/>
      <c r="P9" s="110" t="s">
        <v>35</v>
      </c>
      <c r="Q9" s="111"/>
      <c r="R9" s="110" t="s">
        <v>41</v>
      </c>
      <c r="S9" s="111"/>
      <c r="T9" s="110" t="s">
        <v>42</v>
      </c>
      <c r="U9" s="111"/>
      <c r="V9" s="110" t="s">
        <v>43</v>
      </c>
      <c r="W9" s="111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53"/>
    </row>
    <row r="10" spans="1:37" ht="12.75">
      <c r="A10" s="118"/>
      <c r="B10" s="112"/>
      <c r="C10" s="113"/>
      <c r="D10" s="127" t="s">
        <v>59</v>
      </c>
      <c r="E10" s="128"/>
      <c r="F10" s="112"/>
      <c r="G10" s="113"/>
      <c r="H10" s="112"/>
      <c r="I10" s="113"/>
      <c r="J10" s="112"/>
      <c r="K10" s="113"/>
      <c r="L10" s="112"/>
      <c r="M10" s="113"/>
      <c r="N10" s="112"/>
      <c r="O10" s="113"/>
      <c r="P10" s="112"/>
      <c r="Q10" s="113"/>
      <c r="R10" s="112"/>
      <c r="S10" s="113"/>
      <c r="T10" s="112"/>
      <c r="U10" s="113"/>
      <c r="V10" s="112"/>
      <c r="W10" s="11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53"/>
    </row>
    <row r="11" spans="1:37" ht="12.75">
      <c r="A11" s="4"/>
      <c r="B11" s="115" t="s">
        <v>45</v>
      </c>
      <c r="C11" s="116"/>
      <c r="D11" s="83"/>
      <c r="E11" s="6"/>
      <c r="F11" s="5"/>
      <c r="G11" s="6"/>
      <c r="H11" s="5"/>
      <c r="I11" s="6"/>
      <c r="J11" s="5"/>
      <c r="K11" s="6"/>
      <c r="L11" s="5"/>
      <c r="M11" s="6"/>
      <c r="N11" s="5"/>
      <c r="O11" s="6"/>
      <c r="P11" s="5"/>
      <c r="Q11" s="6"/>
      <c r="R11" s="5"/>
      <c r="S11" s="6"/>
      <c r="T11" s="5"/>
      <c r="U11" s="6"/>
      <c r="V11" s="5"/>
      <c r="W11" s="6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53"/>
    </row>
    <row r="12" spans="1:37" ht="24">
      <c r="A12" s="10" t="s">
        <v>8</v>
      </c>
      <c r="B12" s="90">
        <v>70051067</v>
      </c>
      <c r="C12" s="91"/>
      <c r="D12" s="90">
        <v>77876101</v>
      </c>
      <c r="E12" s="91"/>
      <c r="F12" s="90">
        <v>77776717</v>
      </c>
      <c r="G12" s="91"/>
      <c r="H12" s="90">
        <v>78000000</v>
      </c>
      <c r="I12" s="91"/>
      <c r="J12" s="90">
        <v>80000000</v>
      </c>
      <c r="K12" s="91"/>
      <c r="L12" s="90">
        <v>80000000</v>
      </c>
      <c r="M12" s="91"/>
      <c r="N12" s="90">
        <v>80000000</v>
      </c>
      <c r="O12" s="91"/>
      <c r="P12" s="90">
        <v>80000000</v>
      </c>
      <c r="Q12" s="91"/>
      <c r="R12" s="90">
        <v>80000000</v>
      </c>
      <c r="S12" s="91"/>
      <c r="T12" s="90">
        <v>80000000</v>
      </c>
      <c r="U12" s="91"/>
      <c r="V12" s="90">
        <v>80000000</v>
      </c>
      <c r="W12" s="91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53"/>
    </row>
    <row r="13" spans="1:37" ht="12.75">
      <c r="A13" s="7" t="s">
        <v>3</v>
      </c>
      <c r="B13" s="84">
        <v>19277720.85</v>
      </c>
      <c r="C13" s="85"/>
      <c r="D13" s="84">
        <v>19582600</v>
      </c>
      <c r="E13" s="85"/>
      <c r="F13" s="84">
        <v>18570800</v>
      </c>
      <c r="G13" s="85"/>
      <c r="H13" s="84">
        <v>20000000</v>
      </c>
      <c r="I13" s="85"/>
      <c r="J13" s="84">
        <v>21000000</v>
      </c>
      <c r="K13" s="85"/>
      <c r="L13" s="84">
        <v>22000000</v>
      </c>
      <c r="M13" s="85"/>
      <c r="N13" s="84">
        <v>22000000</v>
      </c>
      <c r="O13" s="85"/>
      <c r="P13" s="84">
        <v>22000000</v>
      </c>
      <c r="Q13" s="85"/>
      <c r="R13" s="84">
        <v>22000000</v>
      </c>
      <c r="S13" s="85"/>
      <c r="T13" s="84">
        <v>22000000</v>
      </c>
      <c r="U13" s="85"/>
      <c r="V13" s="84">
        <v>22000000</v>
      </c>
      <c r="W13" s="85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53"/>
    </row>
    <row r="14" spans="1:37" ht="22.5">
      <c r="A14" s="7" t="s">
        <v>4</v>
      </c>
      <c r="B14" s="84">
        <v>18991424</v>
      </c>
      <c r="C14" s="85"/>
      <c r="D14" s="84">
        <v>19400000</v>
      </c>
      <c r="E14" s="85"/>
      <c r="F14" s="84">
        <v>22182466</v>
      </c>
      <c r="G14" s="85"/>
      <c r="H14" s="84">
        <v>23000000</v>
      </c>
      <c r="I14" s="85"/>
      <c r="J14" s="84">
        <v>23000000</v>
      </c>
      <c r="K14" s="85"/>
      <c r="L14" s="84">
        <v>23000000</v>
      </c>
      <c r="M14" s="85"/>
      <c r="N14" s="84">
        <v>23000000</v>
      </c>
      <c r="O14" s="85"/>
      <c r="P14" s="84">
        <v>23000000</v>
      </c>
      <c r="Q14" s="85"/>
      <c r="R14" s="84">
        <v>23000000</v>
      </c>
      <c r="S14" s="85"/>
      <c r="T14" s="84">
        <v>23000000</v>
      </c>
      <c r="U14" s="85"/>
      <c r="V14" s="84">
        <v>23000000</v>
      </c>
      <c r="W14" s="85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53"/>
    </row>
    <row r="15" spans="1:37" ht="12.75">
      <c r="A15" s="7" t="s">
        <v>5</v>
      </c>
      <c r="B15" s="84">
        <v>4724536</v>
      </c>
      <c r="C15" s="85"/>
      <c r="D15" s="84">
        <v>8942973</v>
      </c>
      <c r="E15" s="85"/>
      <c r="F15" s="84">
        <v>4165651</v>
      </c>
      <c r="G15" s="85"/>
      <c r="H15" s="84">
        <v>2000000</v>
      </c>
      <c r="I15" s="85"/>
      <c r="J15" s="84">
        <v>2000000</v>
      </c>
      <c r="K15" s="85"/>
      <c r="L15" s="84">
        <v>2000000</v>
      </c>
      <c r="M15" s="85"/>
      <c r="N15" s="84">
        <v>2000000</v>
      </c>
      <c r="O15" s="85"/>
      <c r="P15" s="84">
        <v>2000000</v>
      </c>
      <c r="Q15" s="85"/>
      <c r="R15" s="84">
        <v>2000000</v>
      </c>
      <c r="S15" s="85"/>
      <c r="T15" s="84">
        <v>2000000</v>
      </c>
      <c r="U15" s="85"/>
      <c r="V15" s="84">
        <v>2000000</v>
      </c>
      <c r="W15" s="85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53"/>
    </row>
    <row r="16" spans="1:37" ht="12.75">
      <c r="A16" s="7" t="s">
        <v>6</v>
      </c>
      <c r="B16" s="84">
        <v>17209781</v>
      </c>
      <c r="C16" s="85"/>
      <c r="D16" s="84">
        <v>17784956</v>
      </c>
      <c r="E16" s="85"/>
      <c r="F16" s="84">
        <v>18445590</v>
      </c>
      <c r="G16" s="85"/>
      <c r="H16" s="84">
        <v>19000000</v>
      </c>
      <c r="I16" s="85"/>
      <c r="J16" s="84">
        <v>19000000</v>
      </c>
      <c r="K16" s="85"/>
      <c r="L16" s="84">
        <v>19000000</v>
      </c>
      <c r="M16" s="85"/>
      <c r="N16" s="84">
        <v>19000000</v>
      </c>
      <c r="O16" s="85"/>
      <c r="P16" s="84">
        <v>19000000</v>
      </c>
      <c r="Q16" s="85"/>
      <c r="R16" s="84">
        <v>19000000</v>
      </c>
      <c r="S16" s="85"/>
      <c r="T16" s="84">
        <v>19000000</v>
      </c>
      <c r="U16" s="85"/>
      <c r="V16" s="84">
        <v>19000000</v>
      </c>
      <c r="W16" s="85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53"/>
    </row>
    <row r="17" spans="1:37" ht="23.25" customHeight="1">
      <c r="A17" s="7" t="s">
        <v>7</v>
      </c>
      <c r="B17" s="84">
        <v>5652871</v>
      </c>
      <c r="C17" s="85"/>
      <c r="D17" s="84">
        <v>7291714</v>
      </c>
      <c r="E17" s="85"/>
      <c r="F17" s="84">
        <v>10643750</v>
      </c>
      <c r="G17" s="85"/>
      <c r="H17" s="84">
        <v>11000000</v>
      </c>
      <c r="I17" s="85"/>
      <c r="J17" s="84">
        <v>11000000</v>
      </c>
      <c r="K17" s="85"/>
      <c r="L17" s="84">
        <v>11000000</v>
      </c>
      <c r="M17" s="85"/>
      <c r="N17" s="84">
        <v>11000000</v>
      </c>
      <c r="O17" s="85"/>
      <c r="P17" s="84">
        <v>11000000</v>
      </c>
      <c r="Q17" s="85"/>
      <c r="R17" s="84">
        <v>11000000</v>
      </c>
      <c r="S17" s="85"/>
      <c r="T17" s="84">
        <v>11000000</v>
      </c>
      <c r="U17" s="85"/>
      <c r="V17" s="84">
        <v>11000000</v>
      </c>
      <c r="W17" s="85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53"/>
    </row>
    <row r="18" spans="1:37" ht="24">
      <c r="A18" s="10" t="s">
        <v>21</v>
      </c>
      <c r="B18" s="86">
        <f>SUM(B19:C21)</f>
        <v>15844570</v>
      </c>
      <c r="C18" s="87"/>
      <c r="D18" s="86">
        <f>SUM(D19:E21)</f>
        <v>15300000</v>
      </c>
      <c r="E18" s="87"/>
      <c r="F18" s="86">
        <f>SUM(F19:G21)</f>
        <v>17500000</v>
      </c>
      <c r="G18" s="87"/>
      <c r="H18" s="86">
        <f>SUM(H19:I21)</f>
        <v>0</v>
      </c>
      <c r="I18" s="87"/>
      <c r="J18" s="86">
        <f>SUM(J19:K21)</f>
        <v>0</v>
      </c>
      <c r="K18" s="87"/>
      <c r="L18" s="86">
        <f>SUM(L19:M21)</f>
        <v>0</v>
      </c>
      <c r="M18" s="87"/>
      <c r="N18" s="86">
        <f>SUM(N19:O21)</f>
        <v>0</v>
      </c>
      <c r="O18" s="87"/>
      <c r="P18" s="86">
        <f>SUM(P19:Q21)</f>
        <v>0</v>
      </c>
      <c r="Q18" s="87"/>
      <c r="R18" s="86">
        <f>SUM(R19:S21)</f>
        <v>0</v>
      </c>
      <c r="S18" s="87"/>
      <c r="T18" s="86">
        <f>SUM(T19:U21)</f>
        <v>0</v>
      </c>
      <c r="U18" s="87"/>
      <c r="V18" s="86">
        <f>SUM(V19:W21)</f>
        <v>0</v>
      </c>
      <c r="W18" s="87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53"/>
    </row>
    <row r="19" spans="1:37" ht="12.75" customHeight="1">
      <c r="A19" s="7" t="s">
        <v>9</v>
      </c>
      <c r="B19" s="84">
        <v>0</v>
      </c>
      <c r="C19" s="85"/>
      <c r="D19" s="84">
        <v>0</v>
      </c>
      <c r="E19" s="85"/>
      <c r="F19" s="84">
        <v>0</v>
      </c>
      <c r="G19" s="85"/>
      <c r="H19" s="84">
        <v>0</v>
      </c>
      <c r="I19" s="85"/>
      <c r="J19" s="84">
        <v>0</v>
      </c>
      <c r="K19" s="85"/>
      <c r="L19" s="84">
        <v>0</v>
      </c>
      <c r="M19" s="85"/>
      <c r="N19" s="84">
        <v>0</v>
      </c>
      <c r="O19" s="85"/>
      <c r="P19" s="84">
        <v>0</v>
      </c>
      <c r="Q19" s="85"/>
      <c r="R19" s="84">
        <v>0</v>
      </c>
      <c r="S19" s="85"/>
      <c r="T19" s="84">
        <v>0</v>
      </c>
      <c r="U19" s="85"/>
      <c r="V19" s="84">
        <v>0</v>
      </c>
      <c r="W19" s="85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53"/>
    </row>
    <row r="20" spans="1:37" ht="12.75">
      <c r="A20" s="7" t="s">
        <v>10</v>
      </c>
      <c r="B20" s="84">
        <v>12000000</v>
      </c>
      <c r="C20" s="85"/>
      <c r="D20" s="84">
        <v>11500000</v>
      </c>
      <c r="E20" s="85"/>
      <c r="F20" s="84">
        <v>11500000</v>
      </c>
      <c r="G20" s="85"/>
      <c r="H20" s="84">
        <v>0</v>
      </c>
      <c r="I20" s="85"/>
      <c r="J20" s="84">
        <v>0</v>
      </c>
      <c r="K20" s="85"/>
      <c r="L20" s="84">
        <v>0</v>
      </c>
      <c r="M20" s="85"/>
      <c r="N20" s="84">
        <v>0</v>
      </c>
      <c r="O20" s="85"/>
      <c r="P20" s="84">
        <v>0</v>
      </c>
      <c r="Q20" s="85"/>
      <c r="R20" s="84">
        <v>0</v>
      </c>
      <c r="S20" s="85"/>
      <c r="T20" s="84">
        <v>0</v>
      </c>
      <c r="U20" s="85"/>
      <c r="V20" s="84">
        <v>0</v>
      </c>
      <c r="W20" s="85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53"/>
    </row>
    <row r="21" spans="1:37" ht="15.75" customHeight="1">
      <c r="A21" s="7" t="s">
        <v>11</v>
      </c>
      <c r="B21" s="84">
        <v>3844570</v>
      </c>
      <c r="C21" s="85"/>
      <c r="D21" s="84">
        <v>3800000</v>
      </c>
      <c r="E21" s="85"/>
      <c r="F21" s="84">
        <v>6000000</v>
      </c>
      <c r="G21" s="85"/>
      <c r="H21" s="84">
        <v>0</v>
      </c>
      <c r="I21" s="85"/>
      <c r="J21" s="84">
        <v>0</v>
      </c>
      <c r="K21" s="85"/>
      <c r="L21" s="84">
        <v>0</v>
      </c>
      <c r="M21" s="85"/>
      <c r="N21" s="84">
        <v>0</v>
      </c>
      <c r="O21" s="85"/>
      <c r="P21" s="84">
        <v>0</v>
      </c>
      <c r="Q21" s="85"/>
      <c r="R21" s="84">
        <v>0</v>
      </c>
      <c r="S21" s="85"/>
      <c r="T21" s="84">
        <v>0</v>
      </c>
      <c r="U21" s="85"/>
      <c r="V21" s="84">
        <v>0</v>
      </c>
      <c r="W21" s="85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53"/>
    </row>
    <row r="22" spans="1:37" ht="26.25" customHeight="1">
      <c r="A22" s="10" t="s">
        <v>12</v>
      </c>
      <c r="B22" s="86">
        <f>B12+B18</f>
        <v>85895637</v>
      </c>
      <c r="C22" s="87"/>
      <c r="D22" s="86">
        <f>D12+D18</f>
        <v>93176101</v>
      </c>
      <c r="E22" s="87"/>
      <c r="F22" s="86">
        <f>F12+F18</f>
        <v>95276717</v>
      </c>
      <c r="G22" s="87"/>
      <c r="H22" s="86">
        <f>H12+H18</f>
        <v>78000000</v>
      </c>
      <c r="I22" s="87"/>
      <c r="J22" s="86">
        <f>J12+J18</f>
        <v>80000000</v>
      </c>
      <c r="K22" s="87"/>
      <c r="L22" s="86">
        <f>L12+L18</f>
        <v>80000000</v>
      </c>
      <c r="M22" s="87"/>
      <c r="N22" s="86">
        <f>N12+N18</f>
        <v>80000000</v>
      </c>
      <c r="O22" s="87"/>
      <c r="P22" s="86">
        <f>P12+P18</f>
        <v>80000000</v>
      </c>
      <c r="Q22" s="87"/>
      <c r="R22" s="86">
        <f>R12+R18</f>
        <v>80000000</v>
      </c>
      <c r="S22" s="87"/>
      <c r="T22" s="86">
        <f>T12+T18</f>
        <v>80000000</v>
      </c>
      <c r="U22" s="87"/>
      <c r="V22" s="86">
        <f>V12+V18</f>
        <v>80000000</v>
      </c>
      <c r="W22" s="87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53"/>
    </row>
    <row r="23" spans="1:37" ht="22.5" customHeight="1">
      <c r="A23" s="10" t="s">
        <v>13</v>
      </c>
      <c r="B23" s="86">
        <f>B24+B27</f>
        <v>80155779</v>
      </c>
      <c r="C23" s="87"/>
      <c r="D23" s="86">
        <f>D24+D27</f>
        <v>86776109</v>
      </c>
      <c r="E23" s="87"/>
      <c r="F23" s="86">
        <f>F24+F27</f>
        <v>91376717</v>
      </c>
      <c r="G23" s="87"/>
      <c r="H23" s="86">
        <f>H24+H27</f>
        <v>72500000</v>
      </c>
      <c r="I23" s="87"/>
      <c r="J23" s="86">
        <f>J24+J27</f>
        <v>74000000</v>
      </c>
      <c r="K23" s="87"/>
      <c r="L23" s="86">
        <f>L24+L27</f>
        <v>74000000</v>
      </c>
      <c r="M23" s="87"/>
      <c r="N23" s="86">
        <f>N24+N27</f>
        <v>75000000</v>
      </c>
      <c r="O23" s="87"/>
      <c r="P23" s="86">
        <f>P24+P27</f>
        <v>75000000</v>
      </c>
      <c r="Q23" s="87"/>
      <c r="R23" s="86">
        <f>R24+R27</f>
        <v>75500000</v>
      </c>
      <c r="S23" s="87"/>
      <c r="T23" s="86">
        <f>T24+T27</f>
        <v>80000000</v>
      </c>
      <c r="U23" s="87"/>
      <c r="V23" s="86">
        <f>V24+V27</f>
        <v>80000000</v>
      </c>
      <c r="W23" s="87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53"/>
    </row>
    <row r="24" spans="1:37" ht="12.75">
      <c r="A24" s="8" t="s">
        <v>14</v>
      </c>
      <c r="B24" s="94">
        <v>69293673</v>
      </c>
      <c r="C24" s="95"/>
      <c r="D24" s="94">
        <v>78008093</v>
      </c>
      <c r="E24" s="95"/>
      <c r="F24" s="119">
        <v>83239717</v>
      </c>
      <c r="G24" s="95"/>
      <c r="H24" s="94">
        <v>71500000</v>
      </c>
      <c r="I24" s="95"/>
      <c r="J24" s="94">
        <v>73000000</v>
      </c>
      <c r="K24" s="95"/>
      <c r="L24" s="94">
        <v>73000000</v>
      </c>
      <c r="M24" s="95"/>
      <c r="N24" s="94">
        <v>73000000</v>
      </c>
      <c r="O24" s="95"/>
      <c r="P24" s="94">
        <v>73000000</v>
      </c>
      <c r="Q24" s="95"/>
      <c r="R24" s="94">
        <v>73000000</v>
      </c>
      <c r="S24" s="95"/>
      <c r="T24" s="94">
        <v>74000000</v>
      </c>
      <c r="U24" s="95"/>
      <c r="V24" s="94">
        <v>74000000</v>
      </c>
      <c r="W24" s="95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53"/>
    </row>
    <row r="25" spans="1:37" ht="23.25" customHeight="1">
      <c r="A25" s="13" t="s">
        <v>27</v>
      </c>
      <c r="B25" s="96">
        <v>714662</v>
      </c>
      <c r="C25" s="97"/>
      <c r="D25" s="96">
        <v>1503594</v>
      </c>
      <c r="E25" s="97"/>
      <c r="F25" s="101">
        <v>1391700</v>
      </c>
      <c r="G25" s="97"/>
      <c r="H25" s="96">
        <v>1801560</v>
      </c>
      <c r="I25" s="97"/>
      <c r="J25" s="96">
        <v>1533923</v>
      </c>
      <c r="K25" s="97"/>
      <c r="L25" s="96">
        <v>1191794</v>
      </c>
      <c r="M25" s="97"/>
      <c r="N25" s="96">
        <v>865918</v>
      </c>
      <c r="O25" s="97"/>
      <c r="P25" s="96">
        <v>537468</v>
      </c>
      <c r="Q25" s="97"/>
      <c r="R25" s="96">
        <v>194219</v>
      </c>
      <c r="S25" s="97"/>
      <c r="T25" s="96">
        <v>0</v>
      </c>
      <c r="U25" s="97"/>
      <c r="V25" s="96">
        <v>0</v>
      </c>
      <c r="W25" s="97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53"/>
    </row>
    <row r="26" spans="1:37" ht="24" customHeight="1">
      <c r="A26" s="9" t="s">
        <v>28</v>
      </c>
      <c r="B26" s="88">
        <v>690662</v>
      </c>
      <c r="C26" s="89"/>
      <c r="D26" s="88">
        <f>D57+D63+D69+D75+D81+D88+D94+D99+D104</f>
        <v>1469094</v>
      </c>
      <c r="E26" s="89"/>
      <c r="F26" s="114">
        <f>F57+F63+F69+F75+F81+F88+F94+F99+F104+F109</f>
        <v>1357200</v>
      </c>
      <c r="G26" s="89"/>
      <c r="H26" s="114">
        <f>H57+H63+H69+H75+H81+H88+H94+H99+H104+H109</f>
        <v>1747793</v>
      </c>
      <c r="I26" s="89"/>
      <c r="J26" s="114">
        <f>J57+J63+J69+J75+J81+J88+J94+J99+J104+J109</f>
        <v>1441777</v>
      </c>
      <c r="K26" s="89"/>
      <c r="L26" s="114">
        <f>L57+L63+L69+L75+L81+L88+L94+L99+L104+L109</f>
        <v>1119839</v>
      </c>
      <c r="M26" s="89"/>
      <c r="N26" s="114">
        <f>N57+N63+N69+N75+N81+N88+N94+N99+N104+N109</f>
        <v>814390</v>
      </c>
      <c r="O26" s="89"/>
      <c r="P26" s="114">
        <f>P57+P63+P69+P75+P81+P88+P94+P99+P104+P109</f>
        <v>514140</v>
      </c>
      <c r="Q26" s="89"/>
      <c r="R26" s="114">
        <f>R57+R63+R69+R75+R81+R88+R94+R99+R104+R109</f>
        <v>194219</v>
      </c>
      <c r="S26" s="89"/>
      <c r="T26" s="114">
        <f>T57+T63+T69+T75+T81+T88+T94+T99+T104+T109</f>
        <v>0</v>
      </c>
      <c r="U26" s="89"/>
      <c r="V26" s="88">
        <f>V57+V63+V69+V75+V81+V88+V94+V99+V104</f>
        <v>0</v>
      </c>
      <c r="W26" s="89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53"/>
    </row>
    <row r="27" spans="1:37" ht="24" customHeight="1">
      <c r="A27" s="13" t="s">
        <v>15</v>
      </c>
      <c r="B27" s="94">
        <v>10862106</v>
      </c>
      <c r="C27" s="95"/>
      <c r="D27" s="96">
        <v>8768016</v>
      </c>
      <c r="E27" s="97"/>
      <c r="F27" s="94">
        <v>8137000</v>
      </c>
      <c r="G27" s="95"/>
      <c r="H27" s="96">
        <v>1000000</v>
      </c>
      <c r="I27" s="97"/>
      <c r="J27" s="96">
        <v>1000000</v>
      </c>
      <c r="K27" s="97"/>
      <c r="L27" s="96">
        <v>1000000</v>
      </c>
      <c r="M27" s="97"/>
      <c r="N27" s="96">
        <v>2000000</v>
      </c>
      <c r="O27" s="97"/>
      <c r="P27" s="96">
        <v>2000000</v>
      </c>
      <c r="Q27" s="97"/>
      <c r="R27" s="96">
        <v>2500000</v>
      </c>
      <c r="S27" s="97"/>
      <c r="T27" s="96">
        <v>6000000</v>
      </c>
      <c r="U27" s="97"/>
      <c r="V27" s="96">
        <v>6000000</v>
      </c>
      <c r="W27" s="97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53"/>
    </row>
    <row r="28" spans="1:37" ht="21.75" customHeight="1">
      <c r="A28" s="9" t="s">
        <v>16</v>
      </c>
      <c r="B28" s="88">
        <v>9459106</v>
      </c>
      <c r="C28" s="89"/>
      <c r="D28" s="88">
        <v>8768016</v>
      </c>
      <c r="E28" s="89"/>
      <c r="F28" s="88">
        <v>8137000</v>
      </c>
      <c r="G28" s="89"/>
      <c r="H28" s="88">
        <v>1000000</v>
      </c>
      <c r="I28" s="89"/>
      <c r="J28" s="88">
        <v>1000000</v>
      </c>
      <c r="K28" s="89"/>
      <c r="L28" s="88">
        <v>1000000</v>
      </c>
      <c r="M28" s="89"/>
      <c r="N28" s="88">
        <v>2000000</v>
      </c>
      <c r="O28" s="89"/>
      <c r="P28" s="88">
        <v>2000000</v>
      </c>
      <c r="Q28" s="89"/>
      <c r="R28" s="88">
        <v>2500000</v>
      </c>
      <c r="S28" s="89"/>
      <c r="T28" s="88">
        <v>6000000</v>
      </c>
      <c r="U28" s="89"/>
      <c r="V28" s="88">
        <v>6000000</v>
      </c>
      <c r="W28" s="89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53"/>
    </row>
    <row r="29" spans="1:37" ht="30" customHeight="1">
      <c r="A29" s="10" t="s">
        <v>20</v>
      </c>
      <c r="B29" s="90">
        <f>SUM(B30:C32)</f>
        <v>4400008</v>
      </c>
      <c r="C29" s="91"/>
      <c r="D29" s="90">
        <f>SUM(D30:E32)</f>
        <v>6399992</v>
      </c>
      <c r="E29" s="91"/>
      <c r="F29" s="90">
        <f>SUM(F30:G32)</f>
        <v>3900000</v>
      </c>
      <c r="G29" s="91"/>
      <c r="H29" s="90">
        <f>SUM(H30:I32)</f>
        <v>5500000</v>
      </c>
      <c r="I29" s="91"/>
      <c r="J29" s="90">
        <f>SUM(J30:K32)</f>
        <v>6000000</v>
      </c>
      <c r="K29" s="91"/>
      <c r="L29" s="90">
        <f>SUM(L30:M32)</f>
        <v>6000000</v>
      </c>
      <c r="M29" s="91"/>
      <c r="N29" s="90">
        <f>SUM(N30:O32)</f>
        <v>5000000</v>
      </c>
      <c r="O29" s="91"/>
      <c r="P29" s="90">
        <f>SUM(P30:Q32)</f>
        <v>5000000</v>
      </c>
      <c r="Q29" s="91"/>
      <c r="R29" s="90">
        <f>SUM(R30:S32)</f>
        <v>4500000</v>
      </c>
      <c r="S29" s="91"/>
      <c r="T29" s="90">
        <f>SUM(T30:U32)</f>
        <v>0</v>
      </c>
      <c r="U29" s="91"/>
      <c r="V29" s="90">
        <f>SUM(V30:W32)</f>
        <v>0</v>
      </c>
      <c r="W29" s="91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53"/>
    </row>
    <row r="30" spans="1:37" ht="35.25" customHeight="1">
      <c r="A30" s="7" t="s">
        <v>48</v>
      </c>
      <c r="B30" s="92">
        <v>4400008</v>
      </c>
      <c r="C30" s="93"/>
      <c r="D30" s="84">
        <f>D56+D62+D68+D74+D80</f>
        <v>6399992</v>
      </c>
      <c r="E30" s="85"/>
      <c r="F30" s="84">
        <f>F56+F62+F68+F74+F80+F87+F108</f>
        <v>3900000</v>
      </c>
      <c r="G30" s="85"/>
      <c r="H30" s="84">
        <f>H56+H62+H68+H74+H80+H87+H108</f>
        <v>5500000</v>
      </c>
      <c r="I30" s="85"/>
      <c r="J30" s="84">
        <f>J56+J62+J68+J74+J80+J87+J108</f>
        <v>6000000</v>
      </c>
      <c r="K30" s="85"/>
      <c r="L30" s="84">
        <f>L56+L62+L68+L74+L80+L87+L108</f>
        <v>6000000</v>
      </c>
      <c r="M30" s="85"/>
      <c r="N30" s="84">
        <f>N56+N62+N68+N74+N80+N87+N108</f>
        <v>5000000</v>
      </c>
      <c r="O30" s="85"/>
      <c r="P30" s="84">
        <f>P56+P62+P68+P74+P80+P87+P108</f>
        <v>5000000</v>
      </c>
      <c r="Q30" s="85"/>
      <c r="R30" s="84">
        <f>R56+R62+R68+R74+R80+R87+R108</f>
        <v>4500000</v>
      </c>
      <c r="S30" s="85"/>
      <c r="T30" s="84">
        <f>T56+T62+T68+T74+T80+T87+T108</f>
        <v>0</v>
      </c>
      <c r="U30" s="85"/>
      <c r="V30" s="84">
        <f>V56+V62+V68+V74+V80+V87+V93+V98+V103</f>
        <v>0</v>
      </c>
      <c r="W30" s="85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53"/>
    </row>
    <row r="31" spans="1:37" ht="90" customHeight="1">
      <c r="A31" s="7" t="s">
        <v>47</v>
      </c>
      <c r="B31" s="120" t="s">
        <v>49</v>
      </c>
      <c r="C31" s="130"/>
      <c r="D31" s="120" t="s">
        <v>49</v>
      </c>
      <c r="E31" s="93"/>
      <c r="F31" s="120" t="s">
        <v>49</v>
      </c>
      <c r="G31" s="93"/>
      <c r="H31" s="120" t="s">
        <v>49</v>
      </c>
      <c r="I31" s="93"/>
      <c r="J31" s="120" t="s">
        <v>49</v>
      </c>
      <c r="K31" s="93"/>
      <c r="L31" s="120" t="s">
        <v>49</v>
      </c>
      <c r="M31" s="93"/>
      <c r="N31" s="120" t="s">
        <v>49</v>
      </c>
      <c r="O31" s="93"/>
      <c r="P31" s="120" t="s">
        <v>49</v>
      </c>
      <c r="Q31" s="93"/>
      <c r="R31" s="120" t="s">
        <v>49</v>
      </c>
      <c r="S31" s="93"/>
      <c r="T31" s="120" t="s">
        <v>49</v>
      </c>
      <c r="U31" s="93"/>
      <c r="V31" s="120" t="s">
        <v>49</v>
      </c>
      <c r="W31" s="93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53"/>
    </row>
    <row r="32" spans="1:37" ht="18" customHeight="1">
      <c r="A32" s="7" t="s">
        <v>17</v>
      </c>
      <c r="B32" s="98">
        <v>0</v>
      </c>
      <c r="C32" s="99"/>
      <c r="D32" s="98">
        <v>0</v>
      </c>
      <c r="E32" s="99"/>
      <c r="F32" s="98">
        <v>0</v>
      </c>
      <c r="G32" s="99"/>
      <c r="H32" s="98">
        <v>0</v>
      </c>
      <c r="I32" s="99"/>
      <c r="J32" s="98">
        <v>0</v>
      </c>
      <c r="K32" s="99"/>
      <c r="L32" s="98">
        <v>0</v>
      </c>
      <c r="M32" s="99"/>
      <c r="N32" s="98">
        <v>0</v>
      </c>
      <c r="O32" s="99"/>
      <c r="P32" s="98">
        <v>0</v>
      </c>
      <c r="Q32" s="99"/>
      <c r="R32" s="98">
        <v>0</v>
      </c>
      <c r="S32" s="99"/>
      <c r="T32" s="98">
        <v>0</v>
      </c>
      <c r="U32" s="99"/>
      <c r="V32" s="98">
        <v>0</v>
      </c>
      <c r="W32" s="99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53"/>
    </row>
    <row r="33" spans="1:37" ht="27" customHeight="1">
      <c r="A33" s="7" t="s">
        <v>19</v>
      </c>
      <c r="B33" s="98">
        <v>0</v>
      </c>
      <c r="C33" s="99"/>
      <c r="D33" s="98">
        <v>358128</v>
      </c>
      <c r="E33" s="99"/>
      <c r="F33" s="98">
        <v>186964</v>
      </c>
      <c r="G33" s="99"/>
      <c r="H33" s="98">
        <v>190512</v>
      </c>
      <c r="I33" s="99"/>
      <c r="J33" s="98">
        <v>194863</v>
      </c>
      <c r="K33" s="99"/>
      <c r="L33" s="98">
        <v>198692</v>
      </c>
      <c r="M33" s="99"/>
      <c r="N33" s="98">
        <v>202069</v>
      </c>
      <c r="O33" s="99"/>
      <c r="P33" s="98">
        <v>205504</v>
      </c>
      <c r="Q33" s="99"/>
      <c r="R33" s="98">
        <v>208998</v>
      </c>
      <c r="S33" s="99"/>
      <c r="T33" s="98">
        <v>212551</v>
      </c>
      <c r="U33" s="99"/>
      <c r="V33" s="98">
        <v>280814</v>
      </c>
      <c r="W33" s="99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53"/>
    </row>
    <row r="34" spans="1:37" ht="25.5" customHeight="1">
      <c r="A34" s="10" t="s">
        <v>50</v>
      </c>
      <c r="B34" s="86">
        <f>SUM(B30:C33)</f>
        <v>4400008</v>
      </c>
      <c r="C34" s="87"/>
      <c r="D34" s="86">
        <f>SUM(D30:E33)</f>
        <v>6758120</v>
      </c>
      <c r="E34" s="87"/>
      <c r="F34" s="86">
        <f>SUM(F30:G33)</f>
        <v>4086964</v>
      </c>
      <c r="G34" s="87"/>
      <c r="H34" s="86">
        <f>SUM(H30:I33)</f>
        <v>5690512</v>
      </c>
      <c r="I34" s="87"/>
      <c r="J34" s="86">
        <f>SUM(J30:K33)</f>
        <v>6194863</v>
      </c>
      <c r="K34" s="87"/>
      <c r="L34" s="86">
        <f>SUM(L30:M33)</f>
        <v>6198692</v>
      </c>
      <c r="M34" s="87"/>
      <c r="N34" s="86">
        <f>SUM(N30:O33)</f>
        <v>5202069</v>
      </c>
      <c r="O34" s="87"/>
      <c r="P34" s="86">
        <f>SUM(P30:Q33)</f>
        <v>5205504</v>
      </c>
      <c r="Q34" s="87"/>
      <c r="R34" s="86">
        <f>SUM(R30:S33)</f>
        <v>4708998</v>
      </c>
      <c r="S34" s="87"/>
      <c r="T34" s="86">
        <f>SUM(T30:U33)</f>
        <v>212551</v>
      </c>
      <c r="U34" s="87"/>
      <c r="V34" s="86">
        <f>SUM(V30:W33)</f>
        <v>280814</v>
      </c>
      <c r="W34" s="87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53"/>
    </row>
    <row r="35" spans="1:37" ht="36">
      <c r="A35" s="10" t="s">
        <v>51</v>
      </c>
      <c r="B35" s="90">
        <f>B26+B34</f>
        <v>5090670</v>
      </c>
      <c r="C35" s="91"/>
      <c r="D35" s="90">
        <f>D26+D34</f>
        <v>8227214</v>
      </c>
      <c r="E35" s="91"/>
      <c r="F35" s="90">
        <f>F26+F34</f>
        <v>5444164</v>
      </c>
      <c r="G35" s="91"/>
      <c r="H35" s="90">
        <f>H26+H34</f>
        <v>7438305</v>
      </c>
      <c r="I35" s="91"/>
      <c r="J35" s="90">
        <f>J26+J34</f>
        <v>7636640</v>
      </c>
      <c r="K35" s="91"/>
      <c r="L35" s="90">
        <f>L26+L34</f>
        <v>7318531</v>
      </c>
      <c r="M35" s="91"/>
      <c r="N35" s="90">
        <f>N26+N34</f>
        <v>6016459</v>
      </c>
      <c r="O35" s="91"/>
      <c r="P35" s="90">
        <f>P26+P34</f>
        <v>5719644</v>
      </c>
      <c r="Q35" s="91"/>
      <c r="R35" s="90">
        <f>R26+R34</f>
        <v>4903217</v>
      </c>
      <c r="S35" s="91"/>
      <c r="T35" s="90">
        <f>T26+T34</f>
        <v>212551</v>
      </c>
      <c r="U35" s="91"/>
      <c r="V35" s="90">
        <f>V26+V34</f>
        <v>280814</v>
      </c>
      <c r="W35" s="91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53"/>
    </row>
    <row r="36" spans="1:37" ht="44.25" customHeight="1">
      <c r="A36" s="10" t="s">
        <v>23</v>
      </c>
      <c r="B36" s="86">
        <f>SUM(B37:C41)</f>
        <v>23398457</v>
      </c>
      <c r="C36" s="87"/>
      <c r="D36" s="86">
        <f>SUM(D37:E41)</f>
        <v>29118526</v>
      </c>
      <c r="E36" s="87"/>
      <c r="F36" s="86">
        <f>SUM(F37:G41)</f>
        <v>39182158</v>
      </c>
      <c r="G36" s="87"/>
      <c r="H36" s="86">
        <f>SUM(H37:I41)</f>
        <v>31934365</v>
      </c>
      <c r="I36" s="87"/>
      <c r="J36" s="86">
        <f>SUM(J37:K41)</f>
        <v>24492588</v>
      </c>
      <c r="K36" s="87"/>
      <c r="L36" s="86">
        <f>SUM(L37:M41)</f>
        <v>17372749</v>
      </c>
      <c r="M36" s="87"/>
      <c r="N36" s="86">
        <f>SUM(N37:O41)</f>
        <v>11558359</v>
      </c>
      <c r="O36" s="87"/>
      <c r="P36" s="86">
        <f>SUM(P37:Q41)</f>
        <v>6044219</v>
      </c>
      <c r="Q36" s="87"/>
      <c r="R36" s="86">
        <f>SUM(R37:S41)</f>
        <v>1350000</v>
      </c>
      <c r="S36" s="87"/>
      <c r="T36" s="86">
        <f>SUM(T37:U41)</f>
        <v>1350000</v>
      </c>
      <c r="U36" s="87"/>
      <c r="V36" s="86">
        <f>SUM(V37:W41)</f>
        <v>1350000</v>
      </c>
      <c r="W36" s="87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53"/>
    </row>
    <row r="37" spans="1:37" ht="12.75">
      <c r="A37" s="7" t="s">
        <v>52</v>
      </c>
      <c r="B37" s="98">
        <v>19299992</v>
      </c>
      <c r="C37" s="99"/>
      <c r="D37" s="98">
        <f>B56-D56+B62-D62+B68-D68+B74-D74+B80-D80+B87-D87</f>
        <v>24400000</v>
      </c>
      <c r="E37" s="99"/>
      <c r="F37" s="98">
        <f>D37-F56-F62-F68-F74-F80-F87+B93-F93+B108-F108</f>
        <v>32000000</v>
      </c>
      <c r="G37" s="99"/>
      <c r="H37" s="98">
        <f>F37-H56-H62-H68-H74-H80-H87-H93+B98-H98-H108</f>
        <v>26500000</v>
      </c>
      <c r="I37" s="99"/>
      <c r="J37" s="98">
        <f>H37-J56-J62-J68-J74-J80-J87-J93-J98+B103-J103-J108</f>
        <v>20500000</v>
      </c>
      <c r="K37" s="99"/>
      <c r="L37" s="98">
        <f>J37-L56-L62-L68-L74-L80-L87-L93-L98-L103-L108</f>
        <v>14500000</v>
      </c>
      <c r="M37" s="99"/>
      <c r="N37" s="98">
        <f>L37-N56-N62-N68-N74-N80-N87-N93-N98-N103-N108</f>
        <v>9500000</v>
      </c>
      <c r="O37" s="99"/>
      <c r="P37" s="98">
        <f>N37-P56-P62-P68-P74-P80-P87-P93-P98-P103-P108</f>
        <v>4500000</v>
      </c>
      <c r="Q37" s="99"/>
      <c r="R37" s="98">
        <f>P37-R56-R62-R68-R74-R80-R87-R93-R98-R103-R108</f>
        <v>0</v>
      </c>
      <c r="S37" s="99"/>
      <c r="T37" s="98">
        <f>R37-T56-T62-T68-T74-T80-T87-T93-T98-T103-T108</f>
        <v>0</v>
      </c>
      <c r="U37" s="99"/>
      <c r="V37" s="98">
        <f>T37-V56-V62-V68-V74-V80-V87-V93-V98-V103</f>
        <v>0</v>
      </c>
      <c r="W37" s="99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53"/>
    </row>
    <row r="38" spans="1:37" ht="78.75">
      <c r="A38" s="7" t="s">
        <v>53</v>
      </c>
      <c r="B38" s="109" t="s">
        <v>49</v>
      </c>
      <c r="C38" s="126"/>
      <c r="D38" s="109" t="s">
        <v>49</v>
      </c>
      <c r="E38" s="99"/>
      <c r="F38" s="109" t="s">
        <v>49</v>
      </c>
      <c r="G38" s="99"/>
      <c r="H38" s="109" t="s">
        <v>49</v>
      </c>
      <c r="I38" s="99"/>
      <c r="J38" s="109" t="s">
        <v>49</v>
      </c>
      <c r="K38" s="99"/>
      <c r="L38" s="109" t="s">
        <v>49</v>
      </c>
      <c r="M38" s="99"/>
      <c r="N38" s="109" t="s">
        <v>49</v>
      </c>
      <c r="O38" s="99"/>
      <c r="P38" s="109" t="s">
        <v>49</v>
      </c>
      <c r="Q38" s="99"/>
      <c r="R38" s="109" t="s">
        <v>49</v>
      </c>
      <c r="S38" s="99"/>
      <c r="T38" s="109" t="s">
        <v>49</v>
      </c>
      <c r="U38" s="99"/>
      <c r="V38" s="109" t="s">
        <v>49</v>
      </c>
      <c r="W38" s="99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53"/>
    </row>
    <row r="39" spans="1:37" ht="12.75">
      <c r="A39" s="7" t="s">
        <v>24</v>
      </c>
      <c r="B39" s="98">
        <v>0</v>
      </c>
      <c r="C39" s="99"/>
      <c r="D39" s="98">
        <v>0</v>
      </c>
      <c r="E39" s="99"/>
      <c r="F39" s="98">
        <v>0</v>
      </c>
      <c r="G39" s="99"/>
      <c r="H39" s="98">
        <v>0</v>
      </c>
      <c r="I39" s="99"/>
      <c r="J39" s="98">
        <v>0</v>
      </c>
      <c r="K39" s="99"/>
      <c r="L39" s="98">
        <v>0</v>
      </c>
      <c r="M39" s="99"/>
      <c r="N39" s="98">
        <v>0</v>
      </c>
      <c r="O39" s="99"/>
      <c r="P39" s="98">
        <v>0</v>
      </c>
      <c r="Q39" s="99"/>
      <c r="R39" s="98">
        <v>0</v>
      </c>
      <c r="S39" s="99"/>
      <c r="T39" s="98">
        <v>0</v>
      </c>
      <c r="U39" s="99"/>
      <c r="V39" s="98">
        <v>0</v>
      </c>
      <c r="W39" s="99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3"/>
    </row>
    <row r="40" spans="1:37" ht="26.25" customHeight="1">
      <c r="A40" s="7" t="s">
        <v>25</v>
      </c>
      <c r="B40" s="84">
        <f>B57+B63+B69+B75+B81</f>
        <v>2572075</v>
      </c>
      <c r="C40" s="85"/>
      <c r="D40" s="84">
        <f>B57-D57+B63-D63+B69-D69+B75-D75+B81-D81+B88-D88</f>
        <v>3368526</v>
      </c>
      <c r="E40" s="85"/>
      <c r="F40" s="84">
        <f>D40-F57-F63-F69-F75-F81-F88+B94-F94+B109-F109</f>
        <v>5832158</v>
      </c>
      <c r="G40" s="85"/>
      <c r="H40" s="84">
        <f>F40-H57-H63-H69-H75-H81-H88-H94+B99-H99-H109</f>
        <v>4084365</v>
      </c>
      <c r="I40" s="85"/>
      <c r="J40" s="84">
        <f>H40-J57-J63-J69-J75-J81-J88-J94-J99+B104-J104-J109</f>
        <v>2642588</v>
      </c>
      <c r="K40" s="85"/>
      <c r="L40" s="84">
        <f>J40-L57-L63-L69-L75-L81-L88-L94-L99-L104-L109</f>
        <v>1522749</v>
      </c>
      <c r="M40" s="85"/>
      <c r="N40" s="84">
        <f>L40-N57-N63-N69-N75-N81-N88-N94-N99-N104-N109</f>
        <v>708359</v>
      </c>
      <c r="O40" s="85"/>
      <c r="P40" s="84">
        <f>N40-P57-P63-P69-P75-P81-P88-P94-P99-P104-P109</f>
        <v>194219</v>
      </c>
      <c r="Q40" s="85"/>
      <c r="R40" s="84">
        <f>P40-R57-R63-R69-R75-R81-R88-R94-R99-R104-R109</f>
        <v>0</v>
      </c>
      <c r="S40" s="85"/>
      <c r="T40" s="84">
        <f>R40-T57-T63-T69-T75-T81-T88-T94-T99-T104</f>
        <v>0</v>
      </c>
      <c r="U40" s="85"/>
      <c r="V40" s="84">
        <f>T40-V57-V63-V69-V75-V81-V88-V94-V99-V104</f>
        <v>0</v>
      </c>
      <c r="W40" s="85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3"/>
    </row>
    <row r="41" spans="1:37" ht="31.5" customHeight="1">
      <c r="A41" s="7" t="s">
        <v>26</v>
      </c>
      <c r="B41" s="84">
        <v>1526390</v>
      </c>
      <c r="C41" s="85"/>
      <c r="D41" s="84">
        <v>1350000</v>
      </c>
      <c r="E41" s="85"/>
      <c r="F41" s="84">
        <v>1350000</v>
      </c>
      <c r="G41" s="85"/>
      <c r="H41" s="84">
        <v>1350000</v>
      </c>
      <c r="I41" s="85"/>
      <c r="J41" s="84">
        <v>1350000</v>
      </c>
      <c r="K41" s="85"/>
      <c r="L41" s="84">
        <v>1350000</v>
      </c>
      <c r="M41" s="85"/>
      <c r="N41" s="84">
        <v>1350000</v>
      </c>
      <c r="O41" s="85"/>
      <c r="P41" s="84">
        <v>1350000</v>
      </c>
      <c r="Q41" s="85"/>
      <c r="R41" s="84">
        <v>1350000</v>
      </c>
      <c r="S41" s="85"/>
      <c r="T41" s="84">
        <v>1350000</v>
      </c>
      <c r="U41" s="85"/>
      <c r="V41" s="84">
        <v>1350000</v>
      </c>
      <c r="W41" s="85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3"/>
    </row>
    <row r="42" spans="1:37" ht="12.75">
      <c r="A42" s="11" t="s">
        <v>18</v>
      </c>
      <c r="B42" s="105"/>
      <c r="C42" s="106"/>
      <c r="D42" s="105"/>
      <c r="E42" s="106"/>
      <c r="F42" s="105"/>
      <c r="G42" s="106"/>
      <c r="H42" s="105"/>
      <c r="I42" s="106"/>
      <c r="J42" s="105"/>
      <c r="K42" s="106"/>
      <c r="L42" s="105"/>
      <c r="M42" s="106"/>
      <c r="N42" s="105"/>
      <c r="O42" s="106"/>
      <c r="P42" s="105"/>
      <c r="Q42" s="106"/>
      <c r="R42" s="105"/>
      <c r="S42" s="106"/>
      <c r="T42" s="105"/>
      <c r="U42" s="106"/>
      <c r="V42" s="105"/>
      <c r="W42" s="10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3"/>
    </row>
    <row r="43" spans="1:37" ht="60.75" customHeight="1">
      <c r="A43" s="7" t="s">
        <v>54</v>
      </c>
      <c r="B43" s="107">
        <f>B35/B12</f>
        <v>0.07267084168753632</v>
      </c>
      <c r="C43" s="108"/>
      <c r="D43" s="107">
        <f>D35/D12</f>
        <v>0.10564491409245053</v>
      </c>
      <c r="E43" s="108"/>
      <c r="F43" s="107">
        <f>F35/F12</f>
        <v>0.06999734894955774</v>
      </c>
      <c r="G43" s="108"/>
      <c r="H43" s="107">
        <f>H35/H12</f>
        <v>0.09536288461538461</v>
      </c>
      <c r="I43" s="108"/>
      <c r="J43" s="107">
        <f>J35/J12</f>
        <v>0.095458</v>
      </c>
      <c r="K43" s="108"/>
      <c r="L43" s="107">
        <f>L35/L12</f>
        <v>0.0914816375</v>
      </c>
      <c r="M43" s="108"/>
      <c r="N43" s="107">
        <f>N35/N12</f>
        <v>0.0752057375</v>
      </c>
      <c r="O43" s="108"/>
      <c r="P43" s="107">
        <f>P35/P12</f>
        <v>0.07149555</v>
      </c>
      <c r="Q43" s="108"/>
      <c r="R43" s="107">
        <f>R35/R12</f>
        <v>0.0612902125</v>
      </c>
      <c r="S43" s="108"/>
      <c r="T43" s="107">
        <f>T35/T12</f>
        <v>0.0026568875</v>
      </c>
      <c r="U43" s="108"/>
      <c r="V43" s="107">
        <f>V35/V12</f>
        <v>0.003510175</v>
      </c>
      <c r="W43" s="108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3"/>
    </row>
    <row r="44" spans="1:37" ht="45">
      <c r="A44" s="7" t="s">
        <v>55</v>
      </c>
      <c r="B44" s="107">
        <f>(B36-B40)/B12</f>
        <v>0.29730285193229106</v>
      </c>
      <c r="C44" s="108"/>
      <c r="D44" s="107">
        <f>(D36-D40)/D12</f>
        <v>0.3306534311469959</v>
      </c>
      <c r="E44" s="108"/>
      <c r="F44" s="107">
        <f>(F36-F40)/F12</f>
        <v>0.42879156239006594</v>
      </c>
      <c r="G44" s="108"/>
      <c r="H44" s="107">
        <f>(H36-H40)/H12</f>
        <v>0.35705128205128206</v>
      </c>
      <c r="I44" s="108"/>
      <c r="J44" s="107">
        <f>(J36-J40)/J12</f>
        <v>0.273125</v>
      </c>
      <c r="K44" s="108"/>
      <c r="L44" s="107">
        <f>(L36-L40)/L12</f>
        <v>0.198125</v>
      </c>
      <c r="M44" s="108"/>
      <c r="N44" s="107">
        <f>(N36-N40)/N12</f>
        <v>0.135625</v>
      </c>
      <c r="O44" s="108"/>
      <c r="P44" s="107">
        <f>(P36-P40)/P12</f>
        <v>0.073125</v>
      </c>
      <c r="Q44" s="108"/>
      <c r="R44" s="107">
        <f>(R36-R40)/R12</f>
        <v>0.016875</v>
      </c>
      <c r="S44" s="108"/>
      <c r="T44" s="107">
        <f>(T36-T40)/T12</f>
        <v>0.016875</v>
      </c>
      <c r="U44" s="108"/>
      <c r="V44" s="107">
        <f>(V36-V40)/V12</f>
        <v>0.016875</v>
      </c>
      <c r="W44" s="108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3"/>
    </row>
    <row r="45" spans="1:37" ht="33.75" customHeight="1">
      <c r="A45" s="14"/>
      <c r="B45" s="103"/>
      <c r="C45" s="103"/>
      <c r="D45" s="15"/>
      <c r="E45" s="16"/>
      <c r="F45" s="103"/>
      <c r="G45" s="103"/>
      <c r="H45" s="16"/>
      <c r="I45" s="16"/>
      <c r="J45" s="16"/>
      <c r="K45" s="16"/>
      <c r="S45" s="22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3"/>
    </row>
    <row r="46" spans="1:37" ht="12.75">
      <c r="A46" s="1"/>
      <c r="B46" s="3"/>
      <c r="C46" s="1"/>
      <c r="D46" s="3"/>
      <c r="E46" s="1"/>
      <c r="F46" s="3"/>
      <c r="G46" s="1"/>
      <c r="S46" s="22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3"/>
    </row>
    <row r="47" spans="1:37" ht="12.75">
      <c r="A47" s="1"/>
      <c r="B47" s="3"/>
      <c r="C47" s="1"/>
      <c r="D47" s="3"/>
      <c r="E47" s="1"/>
      <c r="F47" s="3"/>
      <c r="G47" s="1"/>
      <c r="S47" s="22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3"/>
    </row>
    <row r="48" spans="19:37" ht="12.75">
      <c r="S48" s="22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3"/>
    </row>
    <row r="49" spans="1:37" ht="12.75">
      <c r="A49" t="s">
        <v>60</v>
      </c>
      <c r="S49" s="22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3"/>
    </row>
    <row r="50" spans="19:37" ht="12.75">
      <c r="S50" s="22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3"/>
    </row>
    <row r="51" spans="19:37" ht="12.75">
      <c r="S51" s="22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3"/>
    </row>
    <row r="52" spans="19:37" ht="12.75">
      <c r="S52" s="22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3"/>
    </row>
    <row r="53" spans="19:37" ht="12.75">
      <c r="S53" s="22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3"/>
    </row>
    <row r="54" spans="1:37" ht="12.75" hidden="1">
      <c r="A54" s="60" t="s">
        <v>40</v>
      </c>
      <c r="B54" s="70"/>
      <c r="C54" s="60"/>
      <c r="D54" s="62">
        <v>2005</v>
      </c>
      <c r="E54" s="60"/>
      <c r="F54" s="62">
        <v>2006</v>
      </c>
      <c r="G54" s="60"/>
      <c r="H54" s="60">
        <v>2007</v>
      </c>
      <c r="I54" s="60"/>
      <c r="J54" s="60">
        <v>2008</v>
      </c>
      <c r="K54" s="60"/>
      <c r="L54" s="60">
        <v>2009</v>
      </c>
      <c r="M54" s="60"/>
      <c r="N54" s="60">
        <v>2010</v>
      </c>
      <c r="P54" s="60">
        <v>2011</v>
      </c>
      <c r="R54" s="60">
        <v>2012</v>
      </c>
      <c r="S54" s="55"/>
      <c r="T54" s="60">
        <v>2013</v>
      </c>
      <c r="U54" s="27"/>
      <c r="V54" s="60">
        <v>2014</v>
      </c>
      <c r="W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53"/>
    </row>
    <row r="55" spans="1:37" ht="12.75" hidden="1">
      <c r="A55" t="s">
        <v>39</v>
      </c>
      <c r="B55" s="79">
        <v>2000000</v>
      </c>
      <c r="S55" s="25"/>
      <c r="U55" s="22"/>
      <c r="W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53"/>
    </row>
    <row r="56" spans="1:37" ht="12.75" customHeight="1" hidden="1">
      <c r="A56" s="41" t="s">
        <v>36</v>
      </c>
      <c r="B56" s="39">
        <f>SUM(D56:L56)</f>
        <v>1000000</v>
      </c>
      <c r="C56" s="41"/>
      <c r="D56" s="39">
        <v>1000000</v>
      </c>
      <c r="E56" s="41"/>
      <c r="F56" s="39">
        <v>0</v>
      </c>
      <c r="G56" s="41"/>
      <c r="H56" s="41">
        <v>0</v>
      </c>
      <c r="I56" s="41"/>
      <c r="J56" s="41">
        <v>0</v>
      </c>
      <c r="K56" s="41"/>
      <c r="L56" s="41">
        <v>0</v>
      </c>
      <c r="M56" s="41"/>
      <c r="S56" s="54"/>
      <c r="U56" s="23"/>
      <c r="W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4"/>
      <c r="AK56" s="53"/>
    </row>
    <row r="57" spans="1:37" ht="12.75" customHeight="1" hidden="1">
      <c r="A57" s="43" t="s">
        <v>37</v>
      </c>
      <c r="B57" s="39">
        <f>SUM(D57:L57)</f>
        <v>41519</v>
      </c>
      <c r="C57" s="43"/>
      <c r="D57" s="37">
        <v>41519</v>
      </c>
      <c r="E57" s="43"/>
      <c r="F57" s="37">
        <v>0</v>
      </c>
      <c r="G57" s="43"/>
      <c r="H57" s="43">
        <v>0</v>
      </c>
      <c r="I57" s="43"/>
      <c r="J57" s="43">
        <v>0</v>
      </c>
      <c r="K57" s="43"/>
      <c r="L57" s="43">
        <v>0</v>
      </c>
      <c r="M57" s="43"/>
      <c r="S57" s="54"/>
      <c r="U57" s="23"/>
      <c r="W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4"/>
      <c r="AK57" s="53"/>
    </row>
    <row r="58" spans="1:37" ht="12.75" customHeight="1" hidden="1">
      <c r="A58" t="s">
        <v>38</v>
      </c>
      <c r="B58" s="37">
        <f>SUM(B56:B57)</f>
        <v>1041519</v>
      </c>
      <c r="D58" s="37">
        <f>SUM(D56:D57)</f>
        <v>1041519</v>
      </c>
      <c r="F58" s="2">
        <f>SUM(F56:F57)</f>
        <v>0</v>
      </c>
      <c r="H58" s="2">
        <f>SUM(H56:H57)</f>
        <v>0</v>
      </c>
      <c r="J58" s="2">
        <f>SUM(J56:J57)</f>
        <v>0</v>
      </c>
      <c r="L58" s="2">
        <f>SUM(L56:L57)</f>
        <v>0</v>
      </c>
      <c r="S58" s="54"/>
      <c r="U58" s="23"/>
      <c r="W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4"/>
      <c r="AK58" s="53"/>
    </row>
    <row r="59" spans="8:37" ht="12.75" customHeight="1" hidden="1">
      <c r="H59" s="2"/>
      <c r="J59" s="2"/>
      <c r="L59" s="2"/>
      <c r="S59" s="54"/>
      <c r="U59" s="23"/>
      <c r="W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4"/>
      <c r="AK59" s="53"/>
    </row>
    <row r="60" spans="1:37" ht="12.75" customHeight="1" hidden="1">
      <c r="A60" s="60" t="s">
        <v>40</v>
      </c>
      <c r="B60" s="70"/>
      <c r="C60" s="60"/>
      <c r="D60" s="62">
        <v>2005</v>
      </c>
      <c r="E60" s="60"/>
      <c r="F60" s="62">
        <v>2006</v>
      </c>
      <c r="G60" s="60"/>
      <c r="H60" s="60">
        <v>2007</v>
      </c>
      <c r="I60" s="60"/>
      <c r="J60" s="60">
        <v>2008</v>
      </c>
      <c r="K60" s="60"/>
      <c r="L60" s="60">
        <v>2009</v>
      </c>
      <c r="M60" s="60"/>
      <c r="N60" s="60">
        <v>2010</v>
      </c>
      <c r="P60" s="60">
        <v>2011</v>
      </c>
      <c r="R60" s="60">
        <v>2012</v>
      </c>
      <c r="S60" s="54"/>
      <c r="T60" s="60">
        <v>2013</v>
      </c>
      <c r="U60" s="23"/>
      <c r="V60" s="60">
        <v>2014</v>
      </c>
      <c r="W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4"/>
      <c r="AK60" s="53"/>
    </row>
    <row r="61" spans="1:37" ht="12.75" customHeight="1" hidden="1">
      <c r="A61" t="s">
        <v>39</v>
      </c>
      <c r="B61" s="79">
        <v>2500000</v>
      </c>
      <c r="S61" s="54"/>
      <c r="U61" s="23"/>
      <c r="W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4"/>
      <c r="AK61" s="53"/>
    </row>
    <row r="62" spans="1:37" ht="12.75" customHeight="1" hidden="1">
      <c r="A62" s="41" t="s">
        <v>36</v>
      </c>
      <c r="B62" s="39">
        <f>SUM(D62:L62)</f>
        <v>1000000</v>
      </c>
      <c r="C62" s="41"/>
      <c r="D62" s="39">
        <v>1000000</v>
      </c>
      <c r="E62" s="41"/>
      <c r="F62" s="39">
        <v>0</v>
      </c>
      <c r="G62" s="41"/>
      <c r="H62" s="41">
        <v>0</v>
      </c>
      <c r="I62" s="41"/>
      <c r="J62" s="41">
        <v>0</v>
      </c>
      <c r="K62" s="41"/>
      <c r="L62" s="41">
        <v>0</v>
      </c>
      <c r="M62" s="41"/>
      <c r="S62" s="54"/>
      <c r="U62" s="23"/>
      <c r="W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4"/>
      <c r="AK62" s="53"/>
    </row>
    <row r="63" spans="1:37" ht="12.75" customHeight="1" hidden="1">
      <c r="A63" s="43" t="s">
        <v>37</v>
      </c>
      <c r="B63" s="39">
        <f>SUM(D63:L63)</f>
        <v>38612</v>
      </c>
      <c r="C63" s="43"/>
      <c r="D63" s="37">
        <v>38612</v>
      </c>
      <c r="E63" s="43"/>
      <c r="F63" s="37">
        <v>0</v>
      </c>
      <c r="G63" s="43"/>
      <c r="H63" s="43">
        <v>0</v>
      </c>
      <c r="I63" s="43"/>
      <c r="J63" s="43">
        <v>0</v>
      </c>
      <c r="K63" s="43"/>
      <c r="L63" s="43">
        <v>0</v>
      </c>
      <c r="M63" s="43"/>
      <c r="S63" s="54"/>
      <c r="U63" s="23"/>
      <c r="W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4"/>
      <c r="AK63" s="53"/>
    </row>
    <row r="64" spans="1:37" ht="12.75" customHeight="1" hidden="1">
      <c r="A64" t="s">
        <v>38</v>
      </c>
      <c r="B64" s="37">
        <f>SUM(B62:B63)</f>
        <v>1038612</v>
      </c>
      <c r="D64" s="37">
        <f>SUM(D62:D63)</f>
        <v>1038612</v>
      </c>
      <c r="F64" s="2">
        <f>SUM(F62:F63)</f>
        <v>0</v>
      </c>
      <c r="H64" s="2">
        <f>SUM(H62:H63)</f>
        <v>0</v>
      </c>
      <c r="J64" s="2">
        <f>SUM(J62:J63)</f>
        <v>0</v>
      </c>
      <c r="L64" s="2">
        <f>SUM(L62:L63)</f>
        <v>0</v>
      </c>
      <c r="S64" s="54"/>
      <c r="U64" s="23"/>
      <c r="W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4"/>
      <c r="AK64" s="53"/>
    </row>
    <row r="65" spans="19:37" ht="12.75" customHeight="1" hidden="1">
      <c r="S65" s="54"/>
      <c r="U65" s="23"/>
      <c r="W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4"/>
      <c r="AK65" s="53"/>
    </row>
    <row r="66" spans="1:37" ht="12.75" customHeight="1" hidden="1">
      <c r="A66" s="60" t="s">
        <v>40</v>
      </c>
      <c r="B66" s="70">
        <v>2003</v>
      </c>
      <c r="C66" s="60"/>
      <c r="D66" s="62">
        <v>2005</v>
      </c>
      <c r="E66" s="60"/>
      <c r="F66" s="62">
        <v>2006</v>
      </c>
      <c r="G66" s="60"/>
      <c r="H66" s="60">
        <v>2007</v>
      </c>
      <c r="I66" s="60"/>
      <c r="J66" s="60">
        <v>2008</v>
      </c>
      <c r="K66" s="60"/>
      <c r="L66" s="60">
        <v>2009</v>
      </c>
      <c r="M66" s="60"/>
      <c r="N66" s="60">
        <v>2010</v>
      </c>
      <c r="P66" s="60">
        <v>2011</v>
      </c>
      <c r="R66" s="60">
        <v>2012</v>
      </c>
      <c r="S66" s="54"/>
      <c r="T66" s="60">
        <v>2013</v>
      </c>
      <c r="U66" s="23"/>
      <c r="V66" s="60">
        <v>2014</v>
      </c>
      <c r="W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4"/>
      <c r="AK66" s="53"/>
    </row>
    <row r="67" spans="1:37" ht="12.75" customHeight="1" hidden="1">
      <c r="A67" t="s">
        <v>39</v>
      </c>
      <c r="B67" s="79">
        <v>7200000</v>
      </c>
      <c r="S67" s="54"/>
      <c r="U67" s="23"/>
      <c r="W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4"/>
      <c r="AK67" s="53"/>
    </row>
    <row r="68" spans="1:37" ht="12.75" customHeight="1" hidden="1">
      <c r="A68" s="41" t="s">
        <v>36</v>
      </c>
      <c r="B68" s="39">
        <f>SUM(D68:L68)</f>
        <v>4800000</v>
      </c>
      <c r="C68" s="41"/>
      <c r="D68" s="39">
        <v>2400000</v>
      </c>
      <c r="E68" s="41"/>
      <c r="F68" s="39">
        <v>2400000</v>
      </c>
      <c r="G68" s="41"/>
      <c r="H68" s="41">
        <v>0</v>
      </c>
      <c r="I68" s="41"/>
      <c r="J68" s="41">
        <v>0</v>
      </c>
      <c r="K68" s="41"/>
      <c r="L68" s="41">
        <v>0</v>
      </c>
      <c r="M68" s="41"/>
      <c r="S68" s="54"/>
      <c r="U68" s="23"/>
      <c r="W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4"/>
      <c r="AK68" s="53"/>
    </row>
    <row r="69" spans="1:37" ht="12.75" customHeight="1" hidden="1">
      <c r="A69" s="43" t="s">
        <v>37</v>
      </c>
      <c r="B69" s="39">
        <f>SUM(D69:L69)</f>
        <v>343848</v>
      </c>
      <c r="C69" s="43"/>
      <c r="D69" s="37">
        <v>288227</v>
      </c>
      <c r="E69" s="43"/>
      <c r="F69" s="37">
        <v>55621</v>
      </c>
      <c r="G69" s="43"/>
      <c r="H69" s="43">
        <v>0</v>
      </c>
      <c r="I69" s="43"/>
      <c r="J69" s="43">
        <v>0</v>
      </c>
      <c r="K69" s="43"/>
      <c r="L69" s="43">
        <v>0</v>
      </c>
      <c r="M69" s="43"/>
      <c r="S69" s="54"/>
      <c r="U69" s="23"/>
      <c r="W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4"/>
      <c r="AK69" s="53"/>
    </row>
    <row r="70" spans="1:37" ht="12.75" customHeight="1" hidden="1">
      <c r="A70" t="s">
        <v>38</v>
      </c>
      <c r="B70" s="37">
        <f>SUM(B68:B69)</f>
        <v>5143848</v>
      </c>
      <c r="D70" s="37">
        <f>SUM(D68:D69)</f>
        <v>2688227</v>
      </c>
      <c r="F70" s="37">
        <f>SUM(F68:F69)</f>
        <v>2455621</v>
      </c>
      <c r="H70" s="2">
        <f>SUM(H68:H69)</f>
        <v>0</v>
      </c>
      <c r="J70" s="2">
        <f>SUM(J68:J69)</f>
        <v>0</v>
      </c>
      <c r="L70" s="2">
        <f>SUM(L68:L69)</f>
        <v>0</v>
      </c>
      <c r="S70" s="54"/>
      <c r="U70" s="23"/>
      <c r="W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4"/>
      <c r="AK70" s="53"/>
    </row>
    <row r="71" spans="19:37" ht="12.75" customHeight="1" hidden="1">
      <c r="S71" s="54"/>
      <c r="U71" s="23"/>
      <c r="W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4"/>
      <c r="AK71" s="53"/>
    </row>
    <row r="72" spans="1:37" ht="12.75" customHeight="1" hidden="1">
      <c r="A72" s="60" t="s">
        <v>40</v>
      </c>
      <c r="B72" s="70">
        <v>2003</v>
      </c>
      <c r="C72" s="60"/>
      <c r="D72" s="62">
        <v>2005</v>
      </c>
      <c r="E72" s="60"/>
      <c r="F72" s="62">
        <v>2006</v>
      </c>
      <c r="G72" s="60"/>
      <c r="H72" s="60">
        <v>2007</v>
      </c>
      <c r="I72" s="60"/>
      <c r="J72" s="60">
        <v>2008</v>
      </c>
      <c r="K72" s="60"/>
      <c r="L72" s="60">
        <v>2009</v>
      </c>
      <c r="M72" s="60"/>
      <c r="N72" s="60">
        <v>2010</v>
      </c>
      <c r="P72" s="60">
        <v>2011</v>
      </c>
      <c r="R72" s="60">
        <v>2012</v>
      </c>
      <c r="S72" s="54"/>
      <c r="T72" s="60">
        <v>2013</v>
      </c>
      <c r="U72" s="23"/>
      <c r="V72" s="60">
        <v>2014</v>
      </c>
      <c r="W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4"/>
      <c r="AK72" s="53"/>
    </row>
    <row r="73" spans="1:37" ht="12.75" customHeight="1" hidden="1">
      <c r="A73" t="s">
        <v>39</v>
      </c>
      <c r="B73" s="79">
        <v>1000000</v>
      </c>
      <c r="S73" s="54"/>
      <c r="U73" s="23"/>
      <c r="W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4"/>
      <c r="AK73" s="53"/>
    </row>
    <row r="74" spans="1:37" ht="12.75" customHeight="1" hidden="1">
      <c r="A74" s="41" t="s">
        <v>36</v>
      </c>
      <c r="B74" s="39">
        <f>SUM(D74:L74)</f>
        <v>499992</v>
      </c>
      <c r="C74" s="41"/>
      <c r="D74" s="39">
        <v>499992</v>
      </c>
      <c r="E74" s="41"/>
      <c r="F74" s="39">
        <v>0</v>
      </c>
      <c r="G74" s="41"/>
      <c r="H74" s="41">
        <v>0</v>
      </c>
      <c r="I74" s="41"/>
      <c r="J74" s="41">
        <v>0</v>
      </c>
      <c r="K74" s="41"/>
      <c r="L74" s="41">
        <v>0</v>
      </c>
      <c r="M74" s="41"/>
      <c r="N74" s="41"/>
      <c r="S74" s="54"/>
      <c r="U74" s="23"/>
      <c r="W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4"/>
      <c r="AK74" s="53"/>
    </row>
    <row r="75" spans="1:37" ht="12.75" customHeight="1" hidden="1">
      <c r="A75" s="43" t="s">
        <v>37</v>
      </c>
      <c r="B75" s="39">
        <f>SUM(D75:L75)</f>
        <v>17993</v>
      </c>
      <c r="C75" s="43"/>
      <c r="D75" s="37">
        <v>17993</v>
      </c>
      <c r="E75" s="43"/>
      <c r="F75" s="37">
        <v>0</v>
      </c>
      <c r="G75" s="43"/>
      <c r="H75" s="43">
        <v>0</v>
      </c>
      <c r="I75" s="43"/>
      <c r="J75" s="43">
        <v>0</v>
      </c>
      <c r="K75" s="43"/>
      <c r="L75" s="43">
        <v>0</v>
      </c>
      <c r="M75" s="43"/>
      <c r="N75" s="43"/>
      <c r="S75" s="54"/>
      <c r="U75" s="23"/>
      <c r="W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4"/>
      <c r="AK75" s="53"/>
    </row>
    <row r="76" spans="1:37" ht="12.75" customHeight="1" hidden="1">
      <c r="A76" t="s">
        <v>38</v>
      </c>
      <c r="B76" s="2">
        <f>SUM(B74:B75)</f>
        <v>517985</v>
      </c>
      <c r="D76" s="2">
        <f>SUM(D74:D75)</f>
        <v>517985</v>
      </c>
      <c r="F76" s="2">
        <f>SUM(F74:F75)</f>
        <v>0</v>
      </c>
      <c r="H76" s="2">
        <f>SUM(H74:H75)</f>
        <v>0</v>
      </c>
      <c r="J76" s="2">
        <f>SUM(J74:J75)</f>
        <v>0</v>
      </c>
      <c r="L76" s="2">
        <f>SUM(L74:L75)</f>
        <v>0</v>
      </c>
      <c r="N76" s="2"/>
      <c r="S76" s="54"/>
      <c r="U76" s="23"/>
      <c r="W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4"/>
      <c r="AK76" s="53"/>
    </row>
    <row r="77" spans="19:37" ht="12.75" customHeight="1" hidden="1">
      <c r="S77" s="54"/>
      <c r="U77" s="23"/>
      <c r="W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4"/>
      <c r="AK77" s="53"/>
    </row>
    <row r="78" spans="1:37" ht="12.75" hidden="1">
      <c r="A78" s="60" t="s">
        <v>40</v>
      </c>
      <c r="B78" s="70">
        <v>2004</v>
      </c>
      <c r="C78" s="60"/>
      <c r="D78" s="62">
        <v>2005</v>
      </c>
      <c r="E78" s="60"/>
      <c r="F78" s="62">
        <v>2006</v>
      </c>
      <c r="G78" s="60"/>
      <c r="H78" s="60">
        <v>2007</v>
      </c>
      <c r="I78" s="60"/>
      <c r="J78" s="60">
        <v>2008</v>
      </c>
      <c r="K78" s="60"/>
      <c r="L78" s="60">
        <v>2009</v>
      </c>
      <c r="M78" s="60"/>
      <c r="N78" s="60">
        <v>2010</v>
      </c>
      <c r="P78" s="60">
        <v>2011</v>
      </c>
      <c r="R78" s="60">
        <v>2012</v>
      </c>
      <c r="S78" s="63"/>
      <c r="T78" s="60">
        <v>2013</v>
      </c>
      <c r="U78" s="56"/>
      <c r="V78" s="60">
        <v>2014</v>
      </c>
      <c r="W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7"/>
      <c r="AK78" s="53"/>
    </row>
    <row r="79" spans="1:37" ht="12.75" hidden="1">
      <c r="A79" t="s">
        <v>39</v>
      </c>
      <c r="B79" s="80">
        <v>12000000</v>
      </c>
      <c r="S79" s="30"/>
      <c r="U79" s="56"/>
      <c r="W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7"/>
      <c r="AK79" s="53"/>
    </row>
    <row r="80" spans="1:37" ht="12.75" hidden="1">
      <c r="A80" s="41" t="s">
        <v>36</v>
      </c>
      <c r="B80" s="39">
        <f>SUM(D80:L80)</f>
        <v>12000000</v>
      </c>
      <c r="C80" s="41"/>
      <c r="D80" s="39">
        <v>1500000</v>
      </c>
      <c r="E80" s="41"/>
      <c r="F80" s="39">
        <v>1500000</v>
      </c>
      <c r="G80" s="41"/>
      <c r="H80" s="41">
        <v>3000000</v>
      </c>
      <c r="I80" s="41"/>
      <c r="J80" s="41">
        <v>3000000</v>
      </c>
      <c r="K80" s="41"/>
      <c r="L80" s="41">
        <v>3000000</v>
      </c>
      <c r="M80" s="41"/>
      <c r="N80" s="41"/>
      <c r="P80" s="41"/>
      <c r="R80" s="41"/>
      <c r="S80" s="40"/>
      <c r="T80" s="41"/>
      <c r="U80" s="58"/>
      <c r="V80" s="41"/>
      <c r="W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7"/>
      <c r="AK80" s="53"/>
    </row>
    <row r="81" spans="1:37" ht="12.75" hidden="1">
      <c r="A81" s="43" t="s">
        <v>37</v>
      </c>
      <c r="B81" s="39">
        <f>SUM(D81:L81)</f>
        <v>2130103</v>
      </c>
      <c r="C81" s="43"/>
      <c r="D81" s="37">
        <v>921263</v>
      </c>
      <c r="E81" s="43"/>
      <c r="F81" s="37">
        <v>552391</v>
      </c>
      <c r="G81" s="43"/>
      <c r="H81" s="43">
        <v>366169</v>
      </c>
      <c r="I81" s="43"/>
      <c r="J81" s="43">
        <v>219311</v>
      </c>
      <c r="K81" s="43"/>
      <c r="L81" s="43">
        <v>70969</v>
      </c>
      <c r="M81" s="43"/>
      <c r="N81" s="43"/>
      <c r="P81" s="43"/>
      <c r="R81" s="43"/>
      <c r="S81" s="38"/>
      <c r="T81" s="43"/>
      <c r="U81" s="53"/>
      <c r="V81" s="43"/>
      <c r="W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</row>
    <row r="82" spans="1:38" ht="12.75" hidden="1">
      <c r="A82" t="s">
        <v>38</v>
      </c>
      <c r="B82" s="39">
        <f>SUM(B80:B81)</f>
        <v>14130103</v>
      </c>
      <c r="D82" s="39">
        <f>SUM(D80:D81)</f>
        <v>2421263</v>
      </c>
      <c r="F82" s="39">
        <f>SUM(F80:F81)</f>
        <v>2052391</v>
      </c>
      <c r="G82" s="81"/>
      <c r="H82" s="39">
        <f>SUM(H80:H81)</f>
        <v>3366169</v>
      </c>
      <c r="I82" s="81"/>
      <c r="J82" s="39">
        <f>SUM(J80:J81)</f>
        <v>3219311</v>
      </c>
      <c r="K82" s="81"/>
      <c r="L82" s="39">
        <f>SUM(L80:L81)</f>
        <v>3070969</v>
      </c>
      <c r="N82" s="2"/>
      <c r="P82" s="2"/>
      <c r="R82" s="2">
        <f>SUM(R80:R81)</f>
        <v>0</v>
      </c>
      <c r="S82" s="30"/>
      <c r="T82" s="2">
        <f>SUM(T80:T81)</f>
        <v>0</v>
      </c>
      <c r="U82" s="22"/>
      <c r="V82" s="2">
        <f>SUM(V80:V81)</f>
        <v>0</v>
      </c>
      <c r="W82" s="22"/>
      <c r="Y82" s="28"/>
      <c r="Z82" s="56"/>
      <c r="AA82" s="22"/>
      <c r="AB82" s="28"/>
      <c r="AC82" s="22"/>
      <c r="AD82" s="22"/>
      <c r="AE82" s="22"/>
      <c r="AF82" s="22"/>
      <c r="AG82" s="22"/>
      <c r="AH82" s="22"/>
      <c r="AI82" s="22"/>
      <c r="AJ82" s="22"/>
      <c r="AK82" s="22"/>
      <c r="AL82" s="20"/>
    </row>
    <row r="83" spans="8:38" ht="12.75" hidden="1">
      <c r="H83" s="2"/>
      <c r="J83" s="2"/>
      <c r="L83" s="2"/>
      <c r="N83" s="2"/>
      <c r="P83" s="2"/>
      <c r="R83" s="2"/>
      <c r="S83" s="30"/>
      <c r="T83" s="2"/>
      <c r="U83" s="22"/>
      <c r="V83" s="2"/>
      <c r="W83" s="22"/>
      <c r="Y83" s="28"/>
      <c r="Z83" s="56"/>
      <c r="AA83" s="22"/>
      <c r="AB83" s="28"/>
      <c r="AC83" s="22"/>
      <c r="AD83" s="22"/>
      <c r="AE83" s="22"/>
      <c r="AF83" s="22"/>
      <c r="AG83" s="22"/>
      <c r="AH83" s="22"/>
      <c r="AI83" s="22"/>
      <c r="AJ83" s="22"/>
      <c r="AK83" s="22"/>
      <c r="AL83" s="20"/>
    </row>
    <row r="84" spans="8:38" ht="12.75" hidden="1">
      <c r="H84" s="2"/>
      <c r="J84" s="2"/>
      <c r="L84" s="2"/>
      <c r="N84" s="2"/>
      <c r="P84" s="2"/>
      <c r="R84" s="2"/>
      <c r="S84" s="30"/>
      <c r="T84" s="2"/>
      <c r="U84" s="22"/>
      <c r="V84" s="2"/>
      <c r="W84" s="22"/>
      <c r="Y84" s="28"/>
      <c r="Z84" s="56"/>
      <c r="AA84" s="22"/>
      <c r="AB84" s="28"/>
      <c r="AC84" s="22"/>
      <c r="AD84" s="22"/>
      <c r="AE84" s="22"/>
      <c r="AF84" s="22"/>
      <c r="AG84" s="22"/>
      <c r="AH84" s="22"/>
      <c r="AI84" s="22"/>
      <c r="AJ84" s="22"/>
      <c r="AK84" s="22"/>
      <c r="AL84" s="20"/>
    </row>
    <row r="85" spans="1:38" ht="12.75" hidden="1">
      <c r="A85" s="60" t="s">
        <v>40</v>
      </c>
      <c r="B85" s="61">
        <v>2005</v>
      </c>
      <c r="C85" s="60"/>
      <c r="D85" s="62">
        <v>2005</v>
      </c>
      <c r="E85" s="60"/>
      <c r="F85" s="62">
        <v>2006</v>
      </c>
      <c r="G85" s="60"/>
      <c r="H85" s="60">
        <v>2007</v>
      </c>
      <c r="I85" s="60"/>
      <c r="J85" s="60">
        <v>2008</v>
      </c>
      <c r="K85" s="60"/>
      <c r="L85" s="60">
        <v>2009</v>
      </c>
      <c r="M85" s="60"/>
      <c r="N85" s="60">
        <v>2010</v>
      </c>
      <c r="P85" s="60">
        <v>2011</v>
      </c>
      <c r="R85" s="60">
        <v>2012</v>
      </c>
      <c r="S85" s="63"/>
      <c r="T85" s="60">
        <v>2013</v>
      </c>
      <c r="U85" s="22"/>
      <c r="V85" s="60">
        <v>2014</v>
      </c>
      <c r="W85" s="22"/>
      <c r="Y85" s="28"/>
      <c r="Z85" s="56"/>
      <c r="AA85" s="22"/>
      <c r="AB85" s="28"/>
      <c r="AC85" s="22"/>
      <c r="AD85" s="22"/>
      <c r="AE85" s="22"/>
      <c r="AF85" s="22"/>
      <c r="AG85" s="22"/>
      <c r="AH85" s="22"/>
      <c r="AI85" s="22"/>
      <c r="AJ85" s="22"/>
      <c r="AK85" s="22"/>
      <c r="AL85" s="20"/>
    </row>
    <row r="86" spans="1:38" ht="12.75" hidden="1">
      <c r="A86" t="s">
        <v>39</v>
      </c>
      <c r="B86" s="80">
        <v>10000000</v>
      </c>
      <c r="S86" s="30"/>
      <c r="U86" s="22"/>
      <c r="W86" s="22"/>
      <c r="Y86" s="28"/>
      <c r="Z86" s="56"/>
      <c r="AA86" s="22"/>
      <c r="AB86" s="28"/>
      <c r="AC86" s="22"/>
      <c r="AD86" s="22"/>
      <c r="AE86" s="22"/>
      <c r="AF86" s="22"/>
      <c r="AG86" s="22"/>
      <c r="AH86" s="22"/>
      <c r="AI86" s="22"/>
      <c r="AJ86" s="22"/>
      <c r="AK86" s="22"/>
      <c r="AL86" s="20"/>
    </row>
    <row r="87" spans="1:38" ht="12.75" hidden="1">
      <c r="A87" s="41" t="s">
        <v>36</v>
      </c>
      <c r="B87" s="39">
        <f>SUM(D87:P87)</f>
        <v>11500000</v>
      </c>
      <c r="C87" s="41"/>
      <c r="D87" s="39">
        <v>0</v>
      </c>
      <c r="E87" s="41"/>
      <c r="F87" s="39">
        <v>0</v>
      </c>
      <c r="G87" s="41"/>
      <c r="H87" s="41">
        <v>1500000</v>
      </c>
      <c r="I87" s="41"/>
      <c r="J87" s="41">
        <v>2000000</v>
      </c>
      <c r="K87" s="41"/>
      <c r="L87" s="41">
        <v>2000000</v>
      </c>
      <c r="M87" s="41"/>
      <c r="N87" s="41">
        <v>3000000</v>
      </c>
      <c r="P87" s="41">
        <v>3000000</v>
      </c>
      <c r="R87" s="41"/>
      <c r="S87" s="40"/>
      <c r="T87" s="41"/>
      <c r="U87" s="22"/>
      <c r="V87" s="41"/>
      <c r="W87" s="22"/>
      <c r="Y87" s="28"/>
      <c r="Z87" s="56"/>
      <c r="AA87" s="22"/>
      <c r="AB87" s="28"/>
      <c r="AC87" s="22"/>
      <c r="AD87" s="22"/>
      <c r="AE87" s="22"/>
      <c r="AF87" s="22"/>
      <c r="AG87" s="22"/>
      <c r="AH87" s="22"/>
      <c r="AI87" s="22"/>
      <c r="AJ87" s="22"/>
      <c r="AK87" s="22"/>
      <c r="AL87" s="20"/>
    </row>
    <row r="88" spans="1:38" ht="12.75" hidden="1">
      <c r="A88" s="43" t="s">
        <v>44</v>
      </c>
      <c r="B88" s="39">
        <f>SUM(D88:P88)</f>
        <v>2265545</v>
      </c>
      <c r="C88" s="43"/>
      <c r="D88" s="37">
        <v>161480</v>
      </c>
      <c r="E88" s="43"/>
      <c r="F88" s="37">
        <v>584695</v>
      </c>
      <c r="G88" s="43"/>
      <c r="H88" s="43">
        <v>498464</v>
      </c>
      <c r="I88" s="43"/>
      <c r="J88" s="43">
        <v>419306</v>
      </c>
      <c r="K88" s="43"/>
      <c r="L88" s="43">
        <v>325710</v>
      </c>
      <c r="M88" s="43"/>
      <c r="N88" s="43">
        <v>208070</v>
      </c>
      <c r="P88" s="43">
        <v>67820</v>
      </c>
      <c r="R88" s="43"/>
      <c r="S88" s="38"/>
      <c r="T88" s="43"/>
      <c r="U88" s="22"/>
      <c r="V88" s="43"/>
      <c r="W88" s="22"/>
      <c r="Y88" s="28"/>
      <c r="Z88" s="56"/>
      <c r="AA88" s="22"/>
      <c r="AB88" s="28"/>
      <c r="AC88" s="22"/>
      <c r="AD88" s="22"/>
      <c r="AE88" s="22"/>
      <c r="AF88" s="22"/>
      <c r="AG88" s="22"/>
      <c r="AH88" s="22"/>
      <c r="AI88" s="22"/>
      <c r="AJ88" s="22"/>
      <c r="AK88" s="22"/>
      <c r="AL88" s="20"/>
    </row>
    <row r="89" spans="1:38" ht="12.75" hidden="1">
      <c r="A89" t="s">
        <v>38</v>
      </c>
      <c r="B89" s="39">
        <f>SUM(B87:B88)</f>
        <v>13765545</v>
      </c>
      <c r="C89" s="81"/>
      <c r="D89" s="39">
        <f>SUM(D87:D88)</f>
        <v>161480</v>
      </c>
      <c r="E89" s="81"/>
      <c r="F89" s="39">
        <f>SUM(F87:F88)</f>
        <v>584695</v>
      </c>
      <c r="G89" s="81"/>
      <c r="H89" s="39">
        <f>SUM(H87:H88)</f>
        <v>1998464</v>
      </c>
      <c r="I89" s="81"/>
      <c r="J89" s="39">
        <f>SUM(J87:J88)</f>
        <v>2419306</v>
      </c>
      <c r="K89" s="81"/>
      <c r="L89" s="39">
        <f>SUM(L87:L88)</f>
        <v>2325710</v>
      </c>
      <c r="M89" s="81"/>
      <c r="N89" s="39">
        <f>SUM(N87:N88)</f>
        <v>3208070</v>
      </c>
      <c r="P89" s="39">
        <f>SUM(P87:P88)</f>
        <v>3067820</v>
      </c>
      <c r="R89" s="2">
        <f>SUM(R87:R88)</f>
        <v>0</v>
      </c>
      <c r="S89" s="30"/>
      <c r="T89" s="2">
        <f>SUM(T87:T88)</f>
        <v>0</v>
      </c>
      <c r="U89" s="22"/>
      <c r="V89" s="2">
        <f>SUM(V87:V88)</f>
        <v>0</v>
      </c>
      <c r="W89" s="25"/>
      <c r="Y89" s="25"/>
      <c r="Z89" s="59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0"/>
    </row>
    <row r="90" spans="8:39" ht="12.75" hidden="1">
      <c r="H90" s="2"/>
      <c r="J90" s="2"/>
      <c r="L90" s="2"/>
      <c r="N90" s="2"/>
      <c r="P90" s="2"/>
      <c r="R90" s="2"/>
      <c r="S90" s="30"/>
      <c r="T90" s="2"/>
      <c r="U90" s="33"/>
      <c r="V90" s="2"/>
      <c r="W90" s="33"/>
      <c r="Y90" s="33"/>
      <c r="Z90" s="36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29"/>
    </row>
    <row r="91" spans="1:39" s="60" customFormat="1" ht="12.75" hidden="1">
      <c r="A91" s="60" t="s">
        <v>40</v>
      </c>
      <c r="B91" s="61">
        <v>2006</v>
      </c>
      <c r="D91" s="62">
        <v>2005</v>
      </c>
      <c r="F91" s="62">
        <v>2006</v>
      </c>
      <c r="H91" s="60">
        <v>2007</v>
      </c>
      <c r="J91" s="60">
        <v>2008</v>
      </c>
      <c r="L91" s="60">
        <v>2009</v>
      </c>
      <c r="N91" s="60">
        <v>2010</v>
      </c>
      <c r="P91" s="60">
        <v>2011</v>
      </c>
      <c r="R91" s="60">
        <v>2012</v>
      </c>
      <c r="S91" s="63"/>
      <c r="T91" s="60">
        <v>2013</v>
      </c>
      <c r="U91" s="64"/>
      <c r="V91" s="60">
        <v>2014</v>
      </c>
      <c r="W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5"/>
    </row>
    <row r="92" spans="1:39" ht="12.75" hidden="1">
      <c r="A92" t="s">
        <v>39</v>
      </c>
      <c r="B92" s="80">
        <v>10000000</v>
      </c>
      <c r="S92" s="30"/>
      <c r="U92" s="30"/>
      <c r="W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29"/>
    </row>
    <row r="93" spans="1:39" s="41" customFormat="1" ht="9.75" hidden="1">
      <c r="A93" s="41" t="s">
        <v>36</v>
      </c>
      <c r="B93" s="39">
        <f>SUM(D93:W93)</f>
        <v>0</v>
      </c>
      <c r="D93" s="39">
        <v>0</v>
      </c>
      <c r="F93" s="39">
        <v>0</v>
      </c>
      <c r="H93" s="41">
        <v>0</v>
      </c>
      <c r="J93" s="41">
        <v>0</v>
      </c>
      <c r="L93" s="41">
        <v>0</v>
      </c>
      <c r="N93" s="41">
        <v>0</v>
      </c>
      <c r="P93" s="41">
        <v>0</v>
      </c>
      <c r="R93" s="41">
        <v>0</v>
      </c>
      <c r="S93" s="40"/>
      <c r="U93" s="40"/>
      <c r="W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2"/>
    </row>
    <row r="94" spans="1:39" s="43" customFormat="1" ht="11.25" hidden="1">
      <c r="A94" s="43" t="s">
        <v>37</v>
      </c>
      <c r="B94" s="39">
        <f>SUM(D94:W94)</f>
        <v>0</v>
      </c>
      <c r="D94" s="37">
        <v>0</v>
      </c>
      <c r="F94" s="37">
        <v>0</v>
      </c>
      <c r="H94" s="43">
        <v>0</v>
      </c>
      <c r="J94" s="43">
        <v>0</v>
      </c>
      <c r="L94" s="43">
        <v>0</v>
      </c>
      <c r="N94" s="43">
        <v>0</v>
      </c>
      <c r="P94" s="43">
        <v>0</v>
      </c>
      <c r="R94" s="43">
        <v>0</v>
      </c>
      <c r="S94" s="38"/>
      <c r="U94" s="38"/>
      <c r="W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44"/>
    </row>
    <row r="95" spans="1:39" ht="12.75" hidden="1">
      <c r="A95" t="s">
        <v>38</v>
      </c>
      <c r="B95" s="39">
        <f>SUM(B93:B94)</f>
        <v>0</v>
      </c>
      <c r="C95" s="81"/>
      <c r="D95" s="39">
        <f>SUM(D93:D94)</f>
        <v>0</v>
      </c>
      <c r="E95" s="81"/>
      <c r="F95" s="39">
        <f>SUM(F93:F94)</f>
        <v>0</v>
      </c>
      <c r="G95" s="81"/>
      <c r="H95" s="39">
        <f>SUM(H93:H94)</f>
        <v>0</v>
      </c>
      <c r="I95" s="81"/>
      <c r="J95" s="39">
        <f>SUM(J93:J94)</f>
        <v>0</v>
      </c>
      <c r="K95" s="81"/>
      <c r="L95" s="39">
        <f>SUM(L93:L94)</f>
        <v>0</v>
      </c>
      <c r="M95" s="81"/>
      <c r="N95" s="39">
        <f>SUM(N93:N94)</f>
        <v>0</v>
      </c>
      <c r="P95" s="39">
        <f>SUM(P93:P94)</f>
        <v>0</v>
      </c>
      <c r="R95" s="39">
        <f>SUM(R93:R94)</f>
        <v>0</v>
      </c>
      <c r="S95" s="30"/>
      <c r="T95" s="39">
        <f>SUM(T93:T94)</f>
        <v>0</v>
      </c>
      <c r="U95" s="32"/>
      <c r="V95" s="39">
        <f>SUM(V93:V94)</f>
        <v>0</v>
      </c>
      <c r="W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29"/>
    </row>
    <row r="96" spans="2:39" ht="12.75" hidden="1">
      <c r="B96" s="2">
        <v>2007</v>
      </c>
      <c r="S96" s="30"/>
      <c r="U96" s="32"/>
      <c r="W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29"/>
    </row>
    <row r="97" spans="1:39" ht="12.75" hidden="1">
      <c r="A97" t="s">
        <v>39</v>
      </c>
      <c r="B97" s="80">
        <v>8000000</v>
      </c>
      <c r="S97" s="30"/>
      <c r="U97" s="32"/>
      <c r="W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29"/>
    </row>
    <row r="98" spans="1:39" ht="12.75" hidden="1">
      <c r="A98" s="41" t="s">
        <v>36</v>
      </c>
      <c r="B98" s="39">
        <f>SUM(D98:W98)</f>
        <v>0</v>
      </c>
      <c r="C98" s="41"/>
      <c r="D98" s="39">
        <v>0</v>
      </c>
      <c r="E98" s="41"/>
      <c r="F98" s="39">
        <v>0</v>
      </c>
      <c r="G98" s="41"/>
      <c r="H98" s="41">
        <v>0</v>
      </c>
      <c r="I98" s="41"/>
      <c r="J98" s="41">
        <v>0</v>
      </c>
      <c r="K98" s="41"/>
      <c r="L98" s="41">
        <v>0</v>
      </c>
      <c r="M98" s="41"/>
      <c r="N98" s="41">
        <v>0</v>
      </c>
      <c r="P98" s="41">
        <v>0</v>
      </c>
      <c r="R98" s="41"/>
      <c r="S98" s="40"/>
      <c r="T98" s="41"/>
      <c r="U98" s="32"/>
      <c r="V98" s="41"/>
      <c r="W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29"/>
    </row>
    <row r="99" spans="1:39" ht="12.75" hidden="1">
      <c r="A99" s="43" t="s">
        <v>37</v>
      </c>
      <c r="B99" s="39">
        <f>SUM(D99:W99)</f>
        <v>0</v>
      </c>
      <c r="C99" s="43"/>
      <c r="D99" s="37">
        <v>0</v>
      </c>
      <c r="E99" s="43"/>
      <c r="F99" s="37">
        <v>0</v>
      </c>
      <c r="G99" s="43"/>
      <c r="H99" s="43"/>
      <c r="I99" s="43"/>
      <c r="J99" s="43">
        <v>0</v>
      </c>
      <c r="K99" s="43"/>
      <c r="L99" s="43">
        <v>0</v>
      </c>
      <c r="M99" s="43"/>
      <c r="N99" s="43">
        <v>0</v>
      </c>
      <c r="P99" s="43">
        <v>0</v>
      </c>
      <c r="R99" s="43"/>
      <c r="S99" s="38"/>
      <c r="T99" s="43"/>
      <c r="U99" s="32"/>
      <c r="V99" s="43"/>
      <c r="W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29"/>
    </row>
    <row r="100" spans="1:39" ht="23.25" customHeight="1" hidden="1">
      <c r="A100" t="s">
        <v>38</v>
      </c>
      <c r="B100" s="39">
        <f>SUM(B98:B99)</f>
        <v>0</v>
      </c>
      <c r="C100" s="81"/>
      <c r="D100" s="39">
        <f>SUM(D98:D99)</f>
        <v>0</v>
      </c>
      <c r="E100" s="81"/>
      <c r="F100" s="39">
        <f>SUM(F98:F99)</f>
        <v>0</v>
      </c>
      <c r="G100" s="81"/>
      <c r="H100" s="39">
        <f>SUM(H98:H99)</f>
        <v>0</v>
      </c>
      <c r="I100" s="81"/>
      <c r="J100" s="39">
        <f>SUM(J98:J99)</f>
        <v>0</v>
      </c>
      <c r="K100" s="81"/>
      <c r="L100" s="39">
        <f>SUM(L98:L99)</f>
        <v>0</v>
      </c>
      <c r="M100" s="81"/>
      <c r="N100" s="39">
        <f>SUM(N98:N99)</f>
        <v>0</v>
      </c>
      <c r="P100" s="39">
        <f>SUM(P98:P99)</f>
        <v>0</v>
      </c>
      <c r="R100" s="39">
        <f>SUM(R98:R99)</f>
        <v>0</v>
      </c>
      <c r="S100" s="30"/>
      <c r="T100" s="39">
        <f>SUM(T98:T99)</f>
        <v>0</v>
      </c>
      <c r="U100" s="32"/>
      <c r="V100" s="39">
        <f>SUM(V98:V99)</f>
        <v>0</v>
      </c>
      <c r="W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29"/>
    </row>
    <row r="101" spans="1:39" ht="12.75" hidden="1">
      <c r="A101" s="66"/>
      <c r="B101" s="102">
        <v>2008</v>
      </c>
      <c r="C101" s="102"/>
      <c r="D101" s="102"/>
      <c r="E101" s="102"/>
      <c r="F101" s="102"/>
      <c r="G101" s="102"/>
      <c r="H101" s="1"/>
      <c r="S101" s="45"/>
      <c r="U101" s="35"/>
      <c r="W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46"/>
      <c r="AM101" s="29"/>
    </row>
    <row r="102" spans="1:39" ht="12.75" hidden="1">
      <c r="A102" t="s">
        <v>39</v>
      </c>
      <c r="B102" s="80">
        <v>6000000</v>
      </c>
      <c r="S102" s="30"/>
      <c r="U102" s="32"/>
      <c r="W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29"/>
    </row>
    <row r="103" spans="1:39" ht="12.75" hidden="1">
      <c r="A103" s="41" t="s">
        <v>36</v>
      </c>
      <c r="B103" s="39">
        <f>SUM(D103:W103)</f>
        <v>0</v>
      </c>
      <c r="C103" s="41"/>
      <c r="D103" s="39">
        <v>0</v>
      </c>
      <c r="E103" s="41"/>
      <c r="F103" s="39">
        <v>0</v>
      </c>
      <c r="G103" s="41"/>
      <c r="H103" s="41">
        <v>0</v>
      </c>
      <c r="I103" s="41"/>
      <c r="J103" s="41">
        <v>0</v>
      </c>
      <c r="K103" s="41"/>
      <c r="L103" s="41">
        <v>0</v>
      </c>
      <c r="M103" s="41"/>
      <c r="N103" s="41">
        <v>0</v>
      </c>
      <c r="P103" s="41">
        <v>0</v>
      </c>
      <c r="R103" s="41">
        <v>0</v>
      </c>
      <c r="S103" s="40"/>
      <c r="T103" s="41">
        <v>0</v>
      </c>
      <c r="U103" s="32"/>
      <c r="V103" s="41">
        <v>0</v>
      </c>
      <c r="W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29"/>
    </row>
    <row r="104" spans="1:39" ht="12.75" hidden="1">
      <c r="A104" s="43" t="s">
        <v>37</v>
      </c>
      <c r="B104" s="39">
        <f>SUM(D104:W104)</f>
        <v>0</v>
      </c>
      <c r="C104" s="43"/>
      <c r="D104" s="37">
        <v>0</v>
      </c>
      <c r="E104" s="43"/>
      <c r="F104" s="37">
        <v>0</v>
      </c>
      <c r="G104" s="43"/>
      <c r="H104" s="43">
        <v>0</v>
      </c>
      <c r="I104" s="43"/>
      <c r="J104" s="43">
        <v>0</v>
      </c>
      <c r="K104" s="43"/>
      <c r="L104" s="43">
        <v>0</v>
      </c>
      <c r="M104" s="43"/>
      <c r="N104" s="43">
        <v>0</v>
      </c>
      <c r="P104" s="43">
        <v>0</v>
      </c>
      <c r="R104" s="43">
        <v>0</v>
      </c>
      <c r="S104" s="38"/>
      <c r="T104" s="43">
        <v>0</v>
      </c>
      <c r="U104" s="32"/>
      <c r="V104" s="43">
        <v>0</v>
      </c>
      <c r="W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29"/>
    </row>
    <row r="105" spans="1:39" ht="23.25" customHeight="1" hidden="1">
      <c r="A105" t="s">
        <v>38</v>
      </c>
      <c r="B105" s="39">
        <f>SUM(B103:B104)</f>
        <v>0</v>
      </c>
      <c r="C105" s="81"/>
      <c r="D105" s="39">
        <f>SUM(D103:D104)</f>
        <v>0</v>
      </c>
      <c r="E105" s="81"/>
      <c r="F105" s="39">
        <f>SUM(F103:F104)</f>
        <v>0</v>
      </c>
      <c r="G105" s="81"/>
      <c r="H105" s="39">
        <f>SUM(H103:H104)</f>
        <v>0</v>
      </c>
      <c r="I105" s="81"/>
      <c r="J105" s="39">
        <f>SUM(J103:J104)</f>
        <v>0</v>
      </c>
      <c r="K105" s="81"/>
      <c r="L105" s="39">
        <f>SUM(L103:L104)</f>
        <v>0</v>
      </c>
      <c r="M105" s="81"/>
      <c r="N105" s="39">
        <f>SUM(N103:N104)</f>
        <v>0</v>
      </c>
      <c r="P105" s="39">
        <f>SUM(P103:P104)</f>
        <v>0</v>
      </c>
      <c r="R105" s="39">
        <f>SUM(R103:R104)</f>
        <v>0</v>
      </c>
      <c r="S105" s="82"/>
      <c r="T105" s="39">
        <f>SUM(T103:T104)</f>
        <v>0</v>
      </c>
      <c r="U105" s="32"/>
      <c r="V105" s="39">
        <f>SUM(V103:V104)</f>
        <v>0</v>
      </c>
      <c r="W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29"/>
    </row>
    <row r="106" spans="1:39" ht="12.75" hidden="1">
      <c r="A106" s="67"/>
      <c r="B106" s="101"/>
      <c r="C106" s="101"/>
      <c r="D106" s="101"/>
      <c r="E106" s="101"/>
      <c r="F106" s="101"/>
      <c r="G106" s="101"/>
      <c r="H106" s="1"/>
      <c r="S106" s="30"/>
      <c r="T106" s="34"/>
      <c r="U106" s="34"/>
      <c r="V106" s="48"/>
      <c r="W106" s="48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29"/>
    </row>
    <row r="107" spans="1:39" ht="12.75" hidden="1">
      <c r="A107" t="s">
        <v>39</v>
      </c>
      <c r="B107" s="80">
        <v>11500000</v>
      </c>
      <c r="S107" s="30"/>
      <c r="T107" s="34"/>
      <c r="U107" s="34"/>
      <c r="V107" s="48"/>
      <c r="W107" s="48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29"/>
    </row>
    <row r="108" spans="1:39" ht="12.75" hidden="1">
      <c r="A108" s="41" t="s">
        <v>36</v>
      </c>
      <c r="B108" s="39">
        <f>SUM(H108:W108)</f>
        <v>11500000</v>
      </c>
      <c r="C108" s="41"/>
      <c r="D108" s="39">
        <v>0</v>
      </c>
      <c r="E108" s="41"/>
      <c r="F108" s="39">
        <v>0</v>
      </c>
      <c r="G108" s="41"/>
      <c r="H108" s="41">
        <v>1000000</v>
      </c>
      <c r="I108" s="41"/>
      <c r="J108" s="41">
        <v>1000000</v>
      </c>
      <c r="K108" s="41"/>
      <c r="L108" s="41">
        <v>1000000</v>
      </c>
      <c r="M108" s="41"/>
      <c r="N108" s="41">
        <v>2000000</v>
      </c>
      <c r="P108" s="41">
        <v>2000000</v>
      </c>
      <c r="R108" s="41">
        <v>4500000</v>
      </c>
      <c r="S108" s="30"/>
      <c r="T108" s="34"/>
      <c r="U108" s="34"/>
      <c r="V108" s="48"/>
      <c r="W108" s="48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29"/>
    </row>
    <row r="109" spans="1:39" ht="12.75" hidden="1">
      <c r="A109" s="43" t="s">
        <v>46</v>
      </c>
      <c r="B109" s="39">
        <f>SUM(D109:W109)</f>
        <v>3820832</v>
      </c>
      <c r="C109" s="43"/>
      <c r="D109" s="37">
        <v>0</v>
      </c>
      <c r="E109" s="43"/>
      <c r="F109" s="37">
        <v>164493</v>
      </c>
      <c r="G109" s="43"/>
      <c r="H109" s="43">
        <v>883160</v>
      </c>
      <c r="I109" s="43"/>
      <c r="J109" s="43">
        <v>803160</v>
      </c>
      <c r="K109" s="43"/>
      <c r="L109" s="43">
        <v>723160</v>
      </c>
      <c r="M109" s="43"/>
      <c r="N109" s="43">
        <v>606320</v>
      </c>
      <c r="P109" s="43">
        <v>446320</v>
      </c>
      <c r="R109" s="43">
        <v>194219</v>
      </c>
      <c r="S109" s="30"/>
      <c r="T109" s="34"/>
      <c r="U109" s="34"/>
      <c r="V109" s="48"/>
      <c r="W109" s="48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29"/>
    </row>
    <row r="110" spans="1:39" ht="12.75" hidden="1">
      <c r="A110" t="s">
        <v>38</v>
      </c>
      <c r="B110" s="39">
        <f>SUM(B108:B109)</f>
        <v>15320832</v>
      </c>
      <c r="C110" s="81"/>
      <c r="D110" s="39">
        <f>SUM(D108:D109)</f>
        <v>0</v>
      </c>
      <c r="E110" s="81"/>
      <c r="F110" s="39">
        <f>SUM(F108:F109)</f>
        <v>164493</v>
      </c>
      <c r="G110" s="81"/>
      <c r="H110" s="39">
        <f>SUM(H108:H109)</f>
        <v>1883160</v>
      </c>
      <c r="I110" s="81"/>
      <c r="J110" s="39">
        <f>SUM(J108:J109)</f>
        <v>1803160</v>
      </c>
      <c r="K110" s="81"/>
      <c r="L110" s="39">
        <f>SUM(L108:L109)</f>
        <v>1723160</v>
      </c>
      <c r="M110" s="81"/>
      <c r="N110" s="39">
        <f>SUM(N108:N109)</f>
        <v>2606320</v>
      </c>
      <c r="P110" s="39">
        <f>SUM(P108:P109)</f>
        <v>2446320</v>
      </c>
      <c r="R110" s="39">
        <f>SUM(R108:R109)</f>
        <v>4694219</v>
      </c>
      <c r="S110" s="30"/>
      <c r="T110" s="34"/>
      <c r="U110" s="34"/>
      <c r="V110" s="48"/>
      <c r="W110" s="48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29"/>
    </row>
    <row r="111" spans="1:39" ht="12.75">
      <c r="A111" s="66"/>
      <c r="B111" s="100"/>
      <c r="C111" s="100"/>
      <c r="D111" s="100"/>
      <c r="E111" s="100"/>
      <c r="F111" s="100"/>
      <c r="G111" s="100"/>
      <c r="H111" s="1"/>
      <c r="S111" s="30"/>
      <c r="T111" s="34"/>
      <c r="U111" s="34"/>
      <c r="V111" s="48"/>
      <c r="W111" s="48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29"/>
    </row>
    <row r="112" spans="1:39" ht="12.75">
      <c r="A112" s="67"/>
      <c r="B112" s="101"/>
      <c r="C112" s="101"/>
      <c r="D112" s="101"/>
      <c r="E112" s="101"/>
      <c r="F112" s="101"/>
      <c r="G112" s="101"/>
      <c r="H112" s="1"/>
      <c r="S112" s="30"/>
      <c r="T112" s="34"/>
      <c r="U112" s="34"/>
      <c r="V112" s="48"/>
      <c r="W112" s="48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29"/>
    </row>
    <row r="113" spans="1:39" ht="12.75">
      <c r="A113" s="67"/>
      <c r="B113" s="101"/>
      <c r="C113" s="101"/>
      <c r="D113" s="101"/>
      <c r="E113" s="101"/>
      <c r="F113" s="101"/>
      <c r="G113" s="101"/>
      <c r="H113" s="1"/>
      <c r="S113" s="30"/>
      <c r="T113" s="34"/>
      <c r="U113" s="34"/>
      <c r="V113" s="48"/>
      <c r="W113" s="48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29"/>
    </row>
    <row r="114" spans="1:39" ht="12.75">
      <c r="A114" s="67"/>
      <c r="B114" s="101"/>
      <c r="C114" s="101"/>
      <c r="D114" s="101"/>
      <c r="E114" s="101"/>
      <c r="F114" s="101"/>
      <c r="G114" s="101"/>
      <c r="H114" s="1"/>
      <c r="S114" s="49"/>
      <c r="T114" s="30"/>
      <c r="U114" s="30"/>
      <c r="V114" s="49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29"/>
    </row>
    <row r="115" spans="1:39" ht="12.75">
      <c r="A115" s="67"/>
      <c r="B115" s="101"/>
      <c r="C115" s="101"/>
      <c r="D115" s="101"/>
      <c r="E115" s="101"/>
      <c r="F115" s="101"/>
      <c r="G115" s="101"/>
      <c r="H115" s="1"/>
      <c r="S115" s="47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29"/>
    </row>
    <row r="116" spans="1:39" ht="12.75">
      <c r="A116" s="67"/>
      <c r="B116" s="101"/>
      <c r="C116" s="101"/>
      <c r="D116" s="101"/>
      <c r="E116" s="101"/>
      <c r="F116" s="101"/>
      <c r="G116" s="101"/>
      <c r="H116" s="1"/>
      <c r="S116" s="3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29"/>
    </row>
    <row r="117" spans="1:39" ht="12.75">
      <c r="A117" s="66"/>
      <c r="B117" s="102"/>
      <c r="C117" s="102"/>
      <c r="D117" s="102"/>
      <c r="E117" s="102"/>
      <c r="F117" s="102"/>
      <c r="G117" s="102"/>
      <c r="H117" s="1"/>
      <c r="S117" s="3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29"/>
    </row>
    <row r="118" spans="1:39" ht="12.75">
      <c r="A118" s="68"/>
      <c r="B118" s="101"/>
      <c r="C118" s="101"/>
      <c r="D118" s="101"/>
      <c r="E118" s="101"/>
      <c r="F118" s="101"/>
      <c r="G118" s="101"/>
      <c r="H118" s="1"/>
      <c r="S118" s="3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29"/>
    </row>
    <row r="119" spans="1:39" ht="12.75">
      <c r="A119" s="67"/>
      <c r="B119" s="104"/>
      <c r="C119" s="104"/>
      <c r="D119" s="104"/>
      <c r="E119" s="104"/>
      <c r="F119" s="104"/>
      <c r="G119" s="104"/>
      <c r="H119" s="1"/>
      <c r="S119" s="3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29"/>
    </row>
    <row r="120" spans="1:39" ht="12.75">
      <c r="A120" s="67"/>
      <c r="B120" s="104"/>
      <c r="C120" s="104"/>
      <c r="D120" s="104"/>
      <c r="E120" s="104"/>
      <c r="F120" s="104"/>
      <c r="G120" s="104"/>
      <c r="H120" s="1"/>
      <c r="S120" s="3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29"/>
    </row>
    <row r="121" spans="1:39" ht="12.75">
      <c r="A121" s="69"/>
      <c r="B121" s="100"/>
      <c r="C121" s="100"/>
      <c r="D121" s="100"/>
      <c r="E121" s="100"/>
      <c r="F121" s="100"/>
      <c r="G121" s="100"/>
      <c r="H121" s="1"/>
      <c r="S121" s="3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29"/>
    </row>
    <row r="122" spans="1:39" ht="12.75">
      <c r="A122" s="66"/>
      <c r="B122" s="102"/>
      <c r="C122" s="102"/>
      <c r="D122" s="102"/>
      <c r="E122" s="102"/>
      <c r="F122" s="102"/>
      <c r="G122" s="102"/>
      <c r="H122" s="1"/>
      <c r="S122" s="3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29"/>
    </row>
    <row r="123" spans="1:39" ht="12.75">
      <c r="A123" s="66"/>
      <c r="B123" s="100"/>
      <c r="C123" s="100"/>
      <c r="D123" s="100"/>
      <c r="E123" s="100"/>
      <c r="F123" s="100"/>
      <c r="G123" s="100"/>
      <c r="H123" s="1"/>
      <c r="S123" s="3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29"/>
    </row>
    <row r="124" spans="1:39" ht="12.75">
      <c r="A124" s="67"/>
      <c r="B124" s="104"/>
      <c r="C124" s="104"/>
      <c r="D124" s="104"/>
      <c r="E124" s="104"/>
      <c r="F124" s="104"/>
      <c r="G124" s="104"/>
      <c r="H124" s="1"/>
      <c r="S124" s="3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29"/>
    </row>
    <row r="125" spans="1:39" ht="12.75">
      <c r="A125" s="67"/>
      <c r="B125" s="104"/>
      <c r="C125" s="104"/>
      <c r="D125" s="104"/>
      <c r="E125" s="104"/>
      <c r="F125" s="104"/>
      <c r="G125" s="104"/>
      <c r="H125" s="1"/>
      <c r="S125" s="3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29"/>
    </row>
    <row r="126" spans="1:39" ht="12.75">
      <c r="A126" s="67"/>
      <c r="B126" s="101"/>
      <c r="C126" s="101"/>
      <c r="D126" s="101"/>
      <c r="E126" s="101"/>
      <c r="F126" s="101"/>
      <c r="G126" s="101"/>
      <c r="H126" s="1"/>
      <c r="S126" s="3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29"/>
    </row>
    <row r="127" spans="1:39" ht="12.75">
      <c r="A127" s="67"/>
      <c r="B127" s="101"/>
      <c r="C127" s="101"/>
      <c r="D127" s="101"/>
      <c r="E127" s="101"/>
      <c r="F127" s="101"/>
      <c r="G127" s="101"/>
      <c r="H127" s="1"/>
      <c r="S127" s="3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29"/>
    </row>
    <row r="128" spans="1:39" ht="12.75">
      <c r="A128" s="69"/>
      <c r="B128" s="121"/>
      <c r="C128" s="121"/>
      <c r="D128" s="121"/>
      <c r="E128" s="121"/>
      <c r="F128" s="121"/>
      <c r="G128" s="121"/>
      <c r="H128" s="1"/>
      <c r="S128" s="4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29"/>
    </row>
    <row r="129" spans="1:39" ht="12.75">
      <c r="A129" s="67"/>
      <c r="B129" s="124"/>
      <c r="C129" s="124"/>
      <c r="D129" s="124"/>
      <c r="E129" s="124"/>
      <c r="F129" s="124"/>
      <c r="G129" s="124"/>
      <c r="H129" s="1"/>
      <c r="S129" s="33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29"/>
    </row>
    <row r="130" spans="1:39" ht="12.75">
      <c r="A130" s="67"/>
      <c r="B130" s="124"/>
      <c r="C130" s="124"/>
      <c r="D130" s="124"/>
      <c r="E130" s="124"/>
      <c r="F130" s="124"/>
      <c r="G130" s="124"/>
      <c r="H130" s="1"/>
      <c r="S130" s="47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29"/>
    </row>
    <row r="131" spans="1:39" ht="12.75">
      <c r="A131" s="1"/>
      <c r="B131" s="3"/>
      <c r="C131" s="1"/>
      <c r="D131" s="3"/>
      <c r="E131" s="1"/>
      <c r="F131" s="3"/>
      <c r="G131" s="1"/>
      <c r="H131" s="1"/>
      <c r="S131" s="3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32"/>
      <c r="AM131" s="29"/>
    </row>
    <row r="132" spans="1:39" ht="12.75">
      <c r="A132" s="1"/>
      <c r="B132" s="3"/>
      <c r="C132" s="1"/>
      <c r="D132" s="3"/>
      <c r="E132" s="1"/>
      <c r="F132" s="3"/>
      <c r="G132" s="1"/>
      <c r="H132" s="1"/>
      <c r="S132" s="3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32"/>
      <c r="AM132" s="29"/>
    </row>
    <row r="133" spans="1:39" ht="12.75">
      <c r="A133" s="123"/>
      <c r="B133" s="123"/>
      <c r="C133" s="123"/>
      <c r="D133" s="123"/>
      <c r="E133" s="123"/>
      <c r="F133" s="123"/>
      <c r="G133" s="123"/>
      <c r="H133" s="1"/>
      <c r="S133" s="4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2"/>
      <c r="AM133" s="29"/>
    </row>
    <row r="134" spans="1:39" ht="12.75">
      <c r="A134" s="1"/>
      <c r="B134" s="3"/>
      <c r="C134" s="1"/>
      <c r="D134" s="3"/>
      <c r="E134" s="1"/>
      <c r="F134" s="3"/>
      <c r="G134" s="1"/>
      <c r="H134" s="1"/>
      <c r="S134" s="3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1"/>
      <c r="AM134" s="29"/>
    </row>
    <row r="135" spans="19:39" ht="12.75">
      <c r="S135" s="4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51"/>
      <c r="AM135" s="29"/>
    </row>
    <row r="136" spans="19:39" ht="12.75">
      <c r="S136" s="30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51"/>
      <c r="AM136" s="29"/>
    </row>
    <row r="137" spans="19:39" ht="12.75"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29"/>
    </row>
    <row r="138" spans="19:39" ht="12.75"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</row>
  </sheetData>
  <mergeCells count="449">
    <mergeCell ref="A6:N6"/>
    <mergeCell ref="V31:W31"/>
    <mergeCell ref="T31:U31"/>
    <mergeCell ref="B31:C31"/>
    <mergeCell ref="D31:E31"/>
    <mergeCell ref="F31:G31"/>
    <mergeCell ref="H31:I31"/>
    <mergeCell ref="R18:S18"/>
    <mergeCell ref="N38:O38"/>
    <mergeCell ref="P38:Q38"/>
    <mergeCell ref="B38:C38"/>
    <mergeCell ref="D38:E38"/>
    <mergeCell ref="F38:G38"/>
    <mergeCell ref="H38:I38"/>
    <mergeCell ref="R38:S38"/>
    <mergeCell ref="N31:O31"/>
    <mergeCell ref="P31:Q31"/>
    <mergeCell ref="R31:S31"/>
    <mergeCell ref="N32:O32"/>
    <mergeCell ref="N33:O33"/>
    <mergeCell ref="N34:O34"/>
    <mergeCell ref="N35:O35"/>
    <mergeCell ref="N36:O36"/>
    <mergeCell ref="N37:O37"/>
    <mergeCell ref="F4:J4"/>
    <mergeCell ref="A133:G133"/>
    <mergeCell ref="F129:G129"/>
    <mergeCell ref="B130:C130"/>
    <mergeCell ref="D130:E130"/>
    <mergeCell ref="F130:G130"/>
    <mergeCell ref="B129:C129"/>
    <mergeCell ref="D129:E129"/>
    <mergeCell ref="F8:H8"/>
    <mergeCell ref="B128:C128"/>
    <mergeCell ref="D124:E124"/>
    <mergeCell ref="F124:G124"/>
    <mergeCell ref="D123:E123"/>
    <mergeCell ref="D128:E128"/>
    <mergeCell ref="D127:E127"/>
    <mergeCell ref="F125:G125"/>
    <mergeCell ref="D126:E126"/>
    <mergeCell ref="F126:G126"/>
    <mergeCell ref="D125:E125"/>
    <mergeCell ref="F128:G128"/>
    <mergeCell ref="D122:E122"/>
    <mergeCell ref="F122:G122"/>
    <mergeCell ref="D121:E121"/>
    <mergeCell ref="F123:G123"/>
    <mergeCell ref="D120:E120"/>
    <mergeCell ref="F120:G120"/>
    <mergeCell ref="D119:E119"/>
    <mergeCell ref="F121:G121"/>
    <mergeCell ref="D118:E118"/>
    <mergeCell ref="F118:G118"/>
    <mergeCell ref="D117:E117"/>
    <mergeCell ref="F119:G119"/>
    <mergeCell ref="D116:E116"/>
    <mergeCell ref="F116:G116"/>
    <mergeCell ref="D115:E115"/>
    <mergeCell ref="F117:G117"/>
    <mergeCell ref="D114:E114"/>
    <mergeCell ref="F114:G114"/>
    <mergeCell ref="D113:E113"/>
    <mergeCell ref="F115:G115"/>
    <mergeCell ref="R19:S19"/>
    <mergeCell ref="R20:S20"/>
    <mergeCell ref="R21:S21"/>
    <mergeCell ref="R22:S22"/>
    <mergeCell ref="B43:C43"/>
    <mergeCell ref="R23:S23"/>
    <mergeCell ref="R24:S24"/>
    <mergeCell ref="R9:S10"/>
    <mergeCell ref="R12:S12"/>
    <mergeCell ref="R13:S13"/>
    <mergeCell ref="R14:S14"/>
    <mergeCell ref="R15:S15"/>
    <mergeCell ref="R16:S16"/>
    <mergeCell ref="R17:S17"/>
    <mergeCell ref="B44:C44"/>
    <mergeCell ref="J44:K44"/>
    <mergeCell ref="L44:M44"/>
    <mergeCell ref="D44:E44"/>
    <mergeCell ref="H44:I44"/>
    <mergeCell ref="F44:G44"/>
    <mergeCell ref="L42:M42"/>
    <mergeCell ref="D43:E43"/>
    <mergeCell ref="F43:G43"/>
    <mergeCell ref="H43:I43"/>
    <mergeCell ref="J43:K43"/>
    <mergeCell ref="L43:M43"/>
    <mergeCell ref="D42:E42"/>
    <mergeCell ref="H42:I42"/>
    <mergeCell ref="L40:M40"/>
    <mergeCell ref="B41:C41"/>
    <mergeCell ref="D41:E41"/>
    <mergeCell ref="F41:G41"/>
    <mergeCell ref="H41:I41"/>
    <mergeCell ref="J41:K41"/>
    <mergeCell ref="L41:M41"/>
    <mergeCell ref="D40:E40"/>
    <mergeCell ref="H40:I40"/>
    <mergeCell ref="B42:C42"/>
    <mergeCell ref="F42:G42"/>
    <mergeCell ref="J39:K39"/>
    <mergeCell ref="B40:C40"/>
    <mergeCell ref="B39:C39"/>
    <mergeCell ref="J40:K40"/>
    <mergeCell ref="J42:K42"/>
    <mergeCell ref="L39:M39"/>
    <mergeCell ref="D37:E37"/>
    <mergeCell ref="D39:E39"/>
    <mergeCell ref="F39:G39"/>
    <mergeCell ref="H39:I39"/>
    <mergeCell ref="F37:G37"/>
    <mergeCell ref="H37:I37"/>
    <mergeCell ref="J38:K38"/>
    <mergeCell ref="L38:M38"/>
    <mergeCell ref="J35:K35"/>
    <mergeCell ref="L35:M35"/>
    <mergeCell ref="J36:K36"/>
    <mergeCell ref="L36:M36"/>
    <mergeCell ref="J37:K37"/>
    <mergeCell ref="L37:M37"/>
    <mergeCell ref="D36:E36"/>
    <mergeCell ref="F36:G36"/>
    <mergeCell ref="H36:I36"/>
    <mergeCell ref="D35:E35"/>
    <mergeCell ref="F35:G35"/>
    <mergeCell ref="H35:I35"/>
    <mergeCell ref="B34:C34"/>
    <mergeCell ref="J34:K34"/>
    <mergeCell ref="L34:M34"/>
    <mergeCell ref="D33:E33"/>
    <mergeCell ref="D34:E34"/>
    <mergeCell ref="F34:G34"/>
    <mergeCell ref="H34:I34"/>
    <mergeCell ref="F33:G33"/>
    <mergeCell ref="H33:I33"/>
    <mergeCell ref="L33:M33"/>
    <mergeCell ref="J33:K33"/>
    <mergeCell ref="L30:M30"/>
    <mergeCell ref="J32:K32"/>
    <mergeCell ref="L32:M32"/>
    <mergeCell ref="J31:K31"/>
    <mergeCell ref="L31:M31"/>
    <mergeCell ref="J30:K30"/>
    <mergeCell ref="D32:E32"/>
    <mergeCell ref="F32:G32"/>
    <mergeCell ref="H32:I32"/>
    <mergeCell ref="D30:E30"/>
    <mergeCell ref="F30:G30"/>
    <mergeCell ref="H30:I30"/>
    <mergeCell ref="D29:E29"/>
    <mergeCell ref="F29:G29"/>
    <mergeCell ref="H29:I29"/>
    <mergeCell ref="F28:G28"/>
    <mergeCell ref="H28:I28"/>
    <mergeCell ref="L26:M26"/>
    <mergeCell ref="J27:K27"/>
    <mergeCell ref="L27:M27"/>
    <mergeCell ref="J29:K29"/>
    <mergeCell ref="L29:M29"/>
    <mergeCell ref="L28:M28"/>
    <mergeCell ref="D26:E26"/>
    <mergeCell ref="F26:G26"/>
    <mergeCell ref="H26:I26"/>
    <mergeCell ref="J28:K28"/>
    <mergeCell ref="J26:K26"/>
    <mergeCell ref="D27:E27"/>
    <mergeCell ref="F27:G27"/>
    <mergeCell ref="H27:I27"/>
    <mergeCell ref="D28:E28"/>
    <mergeCell ref="J25:K25"/>
    <mergeCell ref="L25:M25"/>
    <mergeCell ref="D24:E24"/>
    <mergeCell ref="D25:E25"/>
    <mergeCell ref="F25:G25"/>
    <mergeCell ref="H25:I25"/>
    <mergeCell ref="F24:G24"/>
    <mergeCell ref="H24:I24"/>
    <mergeCell ref="J24:K24"/>
    <mergeCell ref="L24:M24"/>
    <mergeCell ref="D23:E23"/>
    <mergeCell ref="F23:G23"/>
    <mergeCell ref="H23:I23"/>
    <mergeCell ref="J23:K23"/>
    <mergeCell ref="L23:M23"/>
    <mergeCell ref="L21:M21"/>
    <mergeCell ref="D20:E20"/>
    <mergeCell ref="B22:C22"/>
    <mergeCell ref="D22:E22"/>
    <mergeCell ref="F22:G22"/>
    <mergeCell ref="H22:I22"/>
    <mergeCell ref="B21:C21"/>
    <mergeCell ref="J22:K22"/>
    <mergeCell ref="L22:M22"/>
    <mergeCell ref="L20:M20"/>
    <mergeCell ref="D21:E21"/>
    <mergeCell ref="F21:G21"/>
    <mergeCell ref="H21:I21"/>
    <mergeCell ref="J21:K21"/>
    <mergeCell ref="L18:M18"/>
    <mergeCell ref="F19:G19"/>
    <mergeCell ref="H19:I19"/>
    <mergeCell ref="J19:K19"/>
    <mergeCell ref="L19:M19"/>
    <mergeCell ref="J18:K18"/>
    <mergeCell ref="D19:E19"/>
    <mergeCell ref="H20:I20"/>
    <mergeCell ref="F20:G20"/>
    <mergeCell ref="J20:K20"/>
    <mergeCell ref="J16:K16"/>
    <mergeCell ref="L16:M16"/>
    <mergeCell ref="D15:E15"/>
    <mergeCell ref="H17:I17"/>
    <mergeCell ref="J17:K17"/>
    <mergeCell ref="L17:M17"/>
    <mergeCell ref="J15:K15"/>
    <mergeCell ref="D16:E16"/>
    <mergeCell ref="F16:G16"/>
    <mergeCell ref="H16:I16"/>
    <mergeCell ref="J14:K14"/>
    <mergeCell ref="L15:M15"/>
    <mergeCell ref="D14:E14"/>
    <mergeCell ref="L14:M14"/>
    <mergeCell ref="J13:K13"/>
    <mergeCell ref="L13:M13"/>
    <mergeCell ref="J9:K10"/>
    <mergeCell ref="L9:M10"/>
    <mergeCell ref="J12:K12"/>
    <mergeCell ref="L12:M12"/>
    <mergeCell ref="A9:A10"/>
    <mergeCell ref="H9:I10"/>
    <mergeCell ref="F15:G15"/>
    <mergeCell ref="H15:I15"/>
    <mergeCell ref="H12:I12"/>
    <mergeCell ref="D13:E13"/>
    <mergeCell ref="F14:G14"/>
    <mergeCell ref="H14:I14"/>
    <mergeCell ref="F13:G13"/>
    <mergeCell ref="D10:E10"/>
    <mergeCell ref="H13:I13"/>
    <mergeCell ref="F127:G127"/>
    <mergeCell ref="F45:G45"/>
    <mergeCell ref="F101:G101"/>
    <mergeCell ref="F17:G17"/>
    <mergeCell ref="F18:G18"/>
    <mergeCell ref="H18:I18"/>
    <mergeCell ref="F40:G40"/>
    <mergeCell ref="F113:G113"/>
    <mergeCell ref="D112:E112"/>
    <mergeCell ref="F112:G112"/>
    <mergeCell ref="D111:E111"/>
    <mergeCell ref="F9:G10"/>
    <mergeCell ref="F12:G12"/>
    <mergeCell ref="D106:E106"/>
    <mergeCell ref="F106:G106"/>
    <mergeCell ref="D101:E101"/>
    <mergeCell ref="F111:G111"/>
    <mergeCell ref="D18:E18"/>
    <mergeCell ref="B11:C11"/>
    <mergeCell ref="B17:C17"/>
    <mergeCell ref="D17:E17"/>
    <mergeCell ref="B9:C10"/>
    <mergeCell ref="B15:C15"/>
    <mergeCell ref="B12:C12"/>
    <mergeCell ref="D12:E12"/>
    <mergeCell ref="B13:C13"/>
    <mergeCell ref="B14:C14"/>
    <mergeCell ref="D9:E9"/>
    <mergeCell ref="N9:O10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9:O39"/>
    <mergeCell ref="N40:O40"/>
    <mergeCell ref="N41:O41"/>
    <mergeCell ref="N42:O42"/>
    <mergeCell ref="N43:O43"/>
    <mergeCell ref="N44:O44"/>
    <mergeCell ref="P9:Q10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2:Q32"/>
    <mergeCell ref="P33:Q33"/>
    <mergeCell ref="P34:Q34"/>
    <mergeCell ref="P35:Q35"/>
    <mergeCell ref="P36:Q36"/>
    <mergeCell ref="P37:Q37"/>
    <mergeCell ref="P39:Q39"/>
    <mergeCell ref="P40:Q40"/>
    <mergeCell ref="P41:Q41"/>
    <mergeCell ref="P42:Q42"/>
    <mergeCell ref="P43:Q43"/>
    <mergeCell ref="P44:Q44"/>
    <mergeCell ref="R25:S25"/>
    <mergeCell ref="R26:S26"/>
    <mergeCell ref="R27:S27"/>
    <mergeCell ref="R28:S28"/>
    <mergeCell ref="R29:S29"/>
    <mergeCell ref="R30:S30"/>
    <mergeCell ref="R32:S32"/>
    <mergeCell ref="R33:S33"/>
    <mergeCell ref="R34:S34"/>
    <mergeCell ref="R35:S35"/>
    <mergeCell ref="R36:S36"/>
    <mergeCell ref="R37:S37"/>
    <mergeCell ref="R39:S39"/>
    <mergeCell ref="R40:S40"/>
    <mergeCell ref="R41:S41"/>
    <mergeCell ref="R42:S42"/>
    <mergeCell ref="R43:S43"/>
    <mergeCell ref="R44:S44"/>
    <mergeCell ref="T9:U10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T32:U32"/>
    <mergeCell ref="T33:U33"/>
    <mergeCell ref="T34:U34"/>
    <mergeCell ref="T35:U35"/>
    <mergeCell ref="T36:U36"/>
    <mergeCell ref="T37:U37"/>
    <mergeCell ref="T39:U39"/>
    <mergeCell ref="T40:U40"/>
    <mergeCell ref="T38:U38"/>
    <mergeCell ref="T41:U41"/>
    <mergeCell ref="T42:U42"/>
    <mergeCell ref="T43:U43"/>
    <mergeCell ref="T44:U44"/>
    <mergeCell ref="V9:W10"/>
    <mergeCell ref="V12:W12"/>
    <mergeCell ref="V13:W13"/>
    <mergeCell ref="V14:W14"/>
    <mergeCell ref="V15:W15"/>
    <mergeCell ref="V16:W16"/>
    <mergeCell ref="V17:W17"/>
    <mergeCell ref="V18:W18"/>
    <mergeCell ref="V19:W19"/>
    <mergeCell ref="V20:W20"/>
    <mergeCell ref="V21:W21"/>
    <mergeCell ref="V22:W22"/>
    <mergeCell ref="V23:W23"/>
    <mergeCell ref="V24:W24"/>
    <mergeCell ref="V25:W25"/>
    <mergeCell ref="V26:W26"/>
    <mergeCell ref="V27:W27"/>
    <mergeCell ref="V28:W28"/>
    <mergeCell ref="V29:W29"/>
    <mergeCell ref="V30:W30"/>
    <mergeCell ref="V32:W32"/>
    <mergeCell ref="V33:W33"/>
    <mergeCell ref="V34:W34"/>
    <mergeCell ref="V35:W35"/>
    <mergeCell ref="V36:W36"/>
    <mergeCell ref="V37:W37"/>
    <mergeCell ref="V39:W39"/>
    <mergeCell ref="V40:W40"/>
    <mergeCell ref="V38:W38"/>
    <mergeCell ref="V41:W41"/>
    <mergeCell ref="V42:W42"/>
    <mergeCell ref="V43:W43"/>
    <mergeCell ref="V44:W44"/>
    <mergeCell ref="B127:C127"/>
    <mergeCell ref="B126:C126"/>
    <mergeCell ref="B125:C125"/>
    <mergeCell ref="B124:C124"/>
    <mergeCell ref="B123:C123"/>
    <mergeCell ref="B122:C122"/>
    <mergeCell ref="B121:C121"/>
    <mergeCell ref="B120:C120"/>
    <mergeCell ref="B119:C119"/>
    <mergeCell ref="B118:C118"/>
    <mergeCell ref="B117:C117"/>
    <mergeCell ref="B116:C116"/>
    <mergeCell ref="B115:C115"/>
    <mergeCell ref="B114:C114"/>
    <mergeCell ref="B113:C113"/>
    <mergeCell ref="B112:C112"/>
    <mergeCell ref="B111:C111"/>
    <mergeCell ref="B106:C106"/>
    <mergeCell ref="B101:C101"/>
    <mergeCell ref="B45:C45"/>
    <mergeCell ref="B37:C37"/>
    <mergeCell ref="B36:C36"/>
    <mergeCell ref="B33:C33"/>
    <mergeCell ref="B32:C32"/>
    <mergeCell ref="B35:C35"/>
    <mergeCell ref="B29:C29"/>
    <mergeCell ref="B28:C28"/>
    <mergeCell ref="B30:C30"/>
    <mergeCell ref="B20:C20"/>
    <mergeCell ref="B27:C27"/>
    <mergeCell ref="B25:C25"/>
    <mergeCell ref="B24:C24"/>
    <mergeCell ref="B23:C23"/>
    <mergeCell ref="B19:C19"/>
    <mergeCell ref="B16:C16"/>
    <mergeCell ref="B18:C18"/>
    <mergeCell ref="B26:C26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Twoja nazwa użytkownika</cp:lastModifiedBy>
  <cp:lastPrinted>2005-12-21T07:37:34Z</cp:lastPrinted>
  <dcterms:created xsi:type="dcterms:W3CDTF">1999-08-12T12:27:42Z</dcterms:created>
  <dcterms:modified xsi:type="dcterms:W3CDTF">2005-12-30T09:51:20Z</dcterms:modified>
  <cp:category/>
  <cp:version/>
  <cp:contentType/>
  <cp:contentStatus/>
</cp:coreProperties>
</file>