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35" windowHeight="4755" activeTab="1"/>
  </bookViews>
  <sheets>
    <sheet name="zbiorczobudżet" sheetId="1" r:id="rId1"/>
    <sheet name="dochody2004" sheetId="2" r:id="rId2"/>
  </sheets>
  <definedNames>
    <definedName name="_xlnm.Print_Titles" localSheetId="1">'dochody2004'!$12:$12</definedName>
  </definedNames>
  <calcPr fullCalcOnLoad="1"/>
</workbook>
</file>

<file path=xl/sharedStrings.xml><?xml version="1.0" encoding="utf-8"?>
<sst xmlns="http://schemas.openxmlformats.org/spreadsheetml/2006/main" count="212" uniqueCount="115">
  <si>
    <t>I. Zadania własne</t>
  </si>
  <si>
    <t>w złotych</t>
  </si>
  <si>
    <t>Dz.</t>
  </si>
  <si>
    <t>Leśnictwo</t>
  </si>
  <si>
    <t>Oświata i wychowanie</t>
  </si>
  <si>
    <t>Opieka społeczna</t>
  </si>
  <si>
    <t>Różne rozliczenia</t>
  </si>
  <si>
    <t>do Uchwały Budżetowej</t>
  </si>
  <si>
    <t>Rady Miejskiej w Chrzanowie</t>
  </si>
  <si>
    <t>Dział</t>
  </si>
  <si>
    <t>Źródło (ważniejsze) dochodów</t>
  </si>
  <si>
    <t>w tym:</t>
  </si>
  <si>
    <t>Dochody z majątku gminy</t>
  </si>
  <si>
    <t>Dochody uzyskiwane przez jednostki budżetowe gminy</t>
  </si>
  <si>
    <t>Opłata eksploatacyjna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</si>
  <si>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</si>
  <si>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</si>
  <si>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</si>
  <si>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</si>
  <si>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</si>
  <si>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Podatek od posiadania psów</t>
  </si>
  <si>
    <t>Opłata skarbowa</t>
  </si>
  <si>
    <t>Dochody z tytułu wydawania zezwoleń na sprzedaż napojów alkoholowych</t>
  </si>
  <si>
    <t>Dochody z kar pieniężnych i grzywien</t>
  </si>
  <si>
    <t>Część oświatowa subwencji ogólnej</t>
  </si>
  <si>
    <t>020</t>
  </si>
  <si>
    <t xml:space="preserve">Gospodarka mieszkaniowa </t>
  </si>
  <si>
    <t>Bezpieczeństwo publiczne i ochrona przeciwpożarowa</t>
  </si>
  <si>
    <t>Administracja publiczna</t>
  </si>
  <si>
    <t>Inne dochody</t>
  </si>
  <si>
    <t>Edukacyjna opieka wychowawcza</t>
  </si>
  <si>
    <t>II. Zadania zlecone z zakresu administracji rządowej</t>
  </si>
  <si>
    <t>Urzędy naczelnych organów władzy państwowej, kontroli i ochrony prawa oraz sądownictwa</t>
  </si>
  <si>
    <t>Bezpieczeństwo publiczne i ochrona przciwpożarowa</t>
  </si>
  <si>
    <t>Gospodarka komunalna i ochrona środowiska</t>
  </si>
  <si>
    <t>III. Zadania realizowane na podstawie porozumień z organami administracji rządowej i jednostkami samorządu terytorialnego</t>
  </si>
  <si>
    <t>Działalność usługowa</t>
  </si>
  <si>
    <t>Kultura i ochrona dziedzictwa narodowego</t>
  </si>
  <si>
    <t xml:space="preserve">Dotacje celowe otrzymane z powiatu na zadania bieżące realizowane na podstawie porozumień (umów) między jednostkami samorządu terytorialnego </t>
  </si>
  <si>
    <t>Razem zadania realizowane na podstawie porozumień z organami administracji rządowej i jednostkami samorządu terytorialnego</t>
  </si>
  <si>
    <t>Załącznik Nr 1</t>
  </si>
  <si>
    <t>Podatek od czynności cywilnoprawnych</t>
  </si>
  <si>
    <t>Udziały gminy we wpływach z podatku dochodowego od osób fizycznych</t>
  </si>
  <si>
    <t>Udziały gminy we wpływach z podatku dochodowego od osób prawnych i jednostek organizacyjnych nie posiadających osobowości prawnej</t>
  </si>
  <si>
    <t>Dotacje celowe otrzymane z budżetu państwa na zadania bieżące realizowane przez gminę na podstawie porozumień z organami administracji rządowej</t>
  </si>
  <si>
    <t>Odsetki od nieterminowo regulowanych należności, stanowiących dochody gminy</t>
  </si>
  <si>
    <t>Zbiorcze zestawienie dochodów, przychodów i wydatków, rozchodów budżetu Gminy Chrzanów na 2003 rok</t>
  </si>
  <si>
    <t>Dochody</t>
  </si>
  <si>
    <t>Wydatki</t>
  </si>
  <si>
    <t>w tym</t>
  </si>
  <si>
    <t>Nazwa</t>
  </si>
  <si>
    <t>500</t>
  </si>
  <si>
    <t>Handel</t>
  </si>
  <si>
    <t>600</t>
  </si>
  <si>
    <t>Transport i łączność</t>
  </si>
  <si>
    <t xml:space="preserve">630 </t>
  </si>
  <si>
    <t>Turystyka</t>
  </si>
  <si>
    <t>700</t>
  </si>
  <si>
    <t>Gospodarka mieszkaniowa</t>
  </si>
  <si>
    <t>710</t>
  </si>
  <si>
    <t>750</t>
  </si>
  <si>
    <t>754</t>
  </si>
  <si>
    <t>756</t>
  </si>
  <si>
    <t>Dochody od osób prawnych, od osób fizycznych i od innych jednostek nie posiadających osobowości prawnej</t>
  </si>
  <si>
    <t>757</t>
  </si>
  <si>
    <t>Obsługa długu publicznego</t>
  </si>
  <si>
    <t>758</t>
  </si>
  <si>
    <t>801</t>
  </si>
  <si>
    <t>851</t>
  </si>
  <si>
    <t>Ochrona zdrowia</t>
  </si>
  <si>
    <t>853</t>
  </si>
  <si>
    <t>854</t>
  </si>
  <si>
    <t>Edykacyjna opieka wychowawcza</t>
  </si>
  <si>
    <t>900</t>
  </si>
  <si>
    <t>921</t>
  </si>
  <si>
    <t>926</t>
  </si>
  <si>
    <t>Kultura fizyczna i sport</t>
  </si>
  <si>
    <t>II. Zadania zlecone</t>
  </si>
  <si>
    <t>III. Zadania realizowane na podstawie porozumień</t>
  </si>
  <si>
    <t>IV. Przychody budżetu</t>
  </si>
  <si>
    <t>V. Rozchody budżetu</t>
  </si>
  <si>
    <t>Suma kontrolna (dochody + przychody = wydatki + rozchody)</t>
  </si>
  <si>
    <t>010</t>
  </si>
  <si>
    <t>Rolnictwo i łowiectwo</t>
  </si>
  <si>
    <t>OGÓŁEM  BUDŻET</t>
  </si>
  <si>
    <t>Razem zadania zlecone</t>
  </si>
  <si>
    <t>Razem zadania własne</t>
  </si>
  <si>
    <t>OGÓŁEM  DOCHODY (własne, zlecone i na podstawie porozumień)</t>
  </si>
  <si>
    <t>Plan wydatków 2002</t>
  </si>
  <si>
    <t>Dochody 2003</t>
  </si>
  <si>
    <t>Wydatki 2003</t>
  </si>
  <si>
    <t>majątkowe 2003</t>
  </si>
  <si>
    <t>w tym: majątkowe 2003</t>
  </si>
  <si>
    <t>Suma kontrolna                                                               (dochody + przychody = wydatki + rozchody)</t>
  </si>
  <si>
    <t>Gminy Chrzanów na 2004 rok</t>
  </si>
  <si>
    <t>Plan dochodów budżetu Gminy Chrzanów na 2004 rok</t>
  </si>
  <si>
    <t>Plan na 2004 rok</t>
  </si>
  <si>
    <t>Pomoc społeczna</t>
  </si>
  <si>
    <t>Pozostałe zadania w zakresie polityki społecznej</t>
  </si>
  <si>
    <t>Dochody od osób prawnych, od osób fizycznych i od innych jednostek nieposiadających osobowości prawnej oraz wydatki związane z ich poborem</t>
  </si>
  <si>
    <t>Część równoważąca subwencji ogólnej</t>
  </si>
  <si>
    <t>Inne opłaty</t>
  </si>
  <si>
    <t>852</t>
  </si>
  <si>
    <t>w tym wydatki majatkowe</t>
  </si>
  <si>
    <t>majatkowe</t>
  </si>
  <si>
    <t xml:space="preserve">     Zbiorcze zestawienie dochodów, przychodów i wydatków, rozchodów budżetu Gminy Chrzanów na 2004 rok</t>
  </si>
  <si>
    <t>Dochody od osób prawnych, od osób fizycznych i od innych jednostek nie posiadających osobowości prawnej oraz wydatki związane z ich poborem</t>
  </si>
  <si>
    <t>Dotacje celowe otrzymane z budżetu państwa na realizację zadań bieżących z zakresu administracji rządowej oraz innych zadań zleconych gminie (związkom gmin) ustawami</t>
  </si>
  <si>
    <t>5% dochodów uzyskiwanych na rzecz budżetu państwa w związku z realizacją zadań z zakresu administracji rządowej oraz innych zadań zleconych ustawami</t>
  </si>
  <si>
    <t>Opłata targowa</t>
  </si>
  <si>
    <t>Odsetki od środków finansowych gromadzonych na rachunkach bankowych gminy</t>
  </si>
  <si>
    <t>Nr XIX/179/04</t>
  </si>
  <si>
    <t>z dnia 27 stycznia 2004 roku</t>
  </si>
  <si>
    <t>Podatek od działalności gospodarczej osób fizycznych, opłacany w formie karty podatkowej</t>
  </si>
  <si>
    <t xml:space="preserve">Dotacje celowe otrzymane z gminy lub miasta stołecznego Warszawy na zadania bieżace realizowane na podstawie porozumień (umów) między jednostkami samorządu terytorialnego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</si>
</sst>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yyyy/mm/dd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Alignment="1">
      <alignment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3" fontId="8" fillId="0" borderId="3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8" fillId="0" borderId="6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3" fontId="9" fillId="0" borderId="4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3" fontId="9" fillId="0" borderId="7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3" fontId="10" fillId="0" borderId="6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3" fontId="5" fillId="0" borderId="6" xfId="0" applyNumberFormat="1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top"/>
    </xf>
    <xf numFmtId="0" fontId="13" fillId="0" borderId="12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3" fontId="8" fillId="0" borderId="11" xfId="0" applyNumberFormat="1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3" fontId="9" fillId="0" borderId="16" xfId="0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vertical="top"/>
    </xf>
    <xf numFmtId="3" fontId="9" fillId="0" borderId="7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horizontal="right" vertical="top"/>
    </xf>
    <xf numFmtId="3" fontId="12" fillId="0" borderId="17" xfId="0" applyNumberFormat="1" applyFont="1" applyBorder="1" applyAlignment="1">
      <alignment vertical="top"/>
    </xf>
    <xf numFmtId="0" fontId="8" fillId="0" borderId="18" xfId="0" applyFont="1" applyBorder="1" applyAlignment="1">
      <alignment vertical="top" wrapText="1"/>
    </xf>
    <xf numFmtId="3" fontId="8" fillId="0" borderId="19" xfId="0" applyNumberFormat="1" applyFont="1" applyBorder="1" applyAlignment="1">
      <alignment vertical="top"/>
    </xf>
    <xf numFmtId="0" fontId="0" fillId="0" borderId="2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/>
    </xf>
    <xf numFmtId="0" fontId="13" fillId="0" borderId="11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22">
      <selection activeCell="A1" sqref="A1:E31"/>
    </sheetView>
  </sheetViews>
  <sheetFormatPr defaultColWidth="9.00390625" defaultRowHeight="12.75"/>
  <cols>
    <col min="1" max="1" width="6.25390625" style="0" customWidth="1"/>
    <col min="2" max="2" width="42.25390625" style="0" customWidth="1"/>
    <col min="3" max="3" width="13.875" style="0" customWidth="1"/>
    <col min="4" max="4" width="15.00390625" style="0" customWidth="1"/>
    <col min="5" max="5" width="12.75390625" style="0" customWidth="1"/>
    <col min="6" max="6" width="10.125" style="0" bestFit="1" customWidth="1"/>
    <col min="11" max="11" width="25.75390625" style="0" customWidth="1"/>
    <col min="12" max="12" width="10.625" style="0" customWidth="1"/>
    <col min="13" max="13" width="11.125" style="0" customWidth="1"/>
  </cols>
  <sheetData>
    <row r="1" spans="1:14" ht="63.75" customHeight="1">
      <c r="A1" s="125" t="s">
        <v>105</v>
      </c>
      <c r="B1" s="125"/>
      <c r="C1" s="125"/>
      <c r="D1" s="125"/>
      <c r="E1" s="125"/>
      <c r="J1" s="125"/>
      <c r="K1" s="125"/>
      <c r="L1" s="125"/>
      <c r="M1" s="125"/>
      <c r="N1" s="125"/>
    </row>
    <row r="2" spans="3:14" ht="12.75">
      <c r="C2" s="120" t="s">
        <v>1</v>
      </c>
      <c r="D2" s="120"/>
      <c r="E2" s="120"/>
      <c r="L2" s="120"/>
      <c r="M2" s="120"/>
      <c r="N2" s="120"/>
    </row>
    <row r="3" spans="1:15" ht="12.75" customHeight="1">
      <c r="A3" s="121" t="s">
        <v>9</v>
      </c>
      <c r="B3" s="121" t="s">
        <v>50</v>
      </c>
      <c r="C3" s="121" t="s">
        <v>47</v>
      </c>
      <c r="D3" s="121" t="s">
        <v>48</v>
      </c>
      <c r="E3" s="104" t="s">
        <v>103</v>
      </c>
      <c r="J3" s="121"/>
      <c r="K3" s="121"/>
      <c r="L3" s="121"/>
      <c r="M3" s="121"/>
      <c r="N3" s="64"/>
      <c r="O3" s="78"/>
    </row>
    <row r="4" spans="1:14" ht="12.75">
      <c r="A4" s="122"/>
      <c r="B4" s="122"/>
      <c r="C4" s="122"/>
      <c r="D4" s="122"/>
      <c r="E4" s="105" t="s">
        <v>104</v>
      </c>
      <c r="J4" s="122"/>
      <c r="K4" s="122"/>
      <c r="L4" s="122"/>
      <c r="M4" s="122"/>
      <c r="N4" s="65"/>
    </row>
    <row r="5" spans="1:14" ht="22.5" customHeight="1">
      <c r="A5" s="118" t="s">
        <v>0</v>
      </c>
      <c r="B5" s="119"/>
      <c r="C5" s="76">
        <f>SUM(C7:C25)</f>
        <v>59451143</v>
      </c>
      <c r="D5" s="76">
        <f>SUM(D6:D25)</f>
        <v>72051135</v>
      </c>
      <c r="E5" s="76">
        <f>SUM(E7:E25)</f>
        <v>10782500</v>
      </c>
      <c r="J5" s="118"/>
      <c r="K5" s="119"/>
      <c r="L5" s="73"/>
      <c r="M5" s="76"/>
      <c r="N5" s="73"/>
    </row>
    <row r="6" spans="1:14" ht="21.75" customHeight="1">
      <c r="A6" s="71" t="s">
        <v>82</v>
      </c>
      <c r="B6" s="72" t="s">
        <v>83</v>
      </c>
      <c r="C6" s="66"/>
      <c r="D6" s="77">
        <v>5200</v>
      </c>
      <c r="E6" s="66"/>
      <c r="J6" s="68"/>
      <c r="K6" s="72"/>
      <c r="L6" s="66"/>
      <c r="M6" s="77"/>
      <c r="N6" s="66"/>
    </row>
    <row r="7" spans="1:14" ht="21.75" customHeight="1">
      <c r="A7" s="71" t="s">
        <v>25</v>
      </c>
      <c r="B7" s="106" t="s">
        <v>3</v>
      </c>
      <c r="C7" s="81">
        <v>450</v>
      </c>
      <c r="D7" s="81">
        <v>17700</v>
      </c>
      <c r="E7" s="81"/>
      <c r="J7" s="68"/>
      <c r="K7" s="67"/>
      <c r="L7" s="69"/>
      <c r="M7" s="69"/>
      <c r="N7" s="69"/>
    </row>
    <row r="8" spans="1:14" ht="21.75" customHeight="1">
      <c r="A8" s="71" t="s">
        <v>51</v>
      </c>
      <c r="B8" s="106" t="s">
        <v>52</v>
      </c>
      <c r="C8" s="81">
        <v>43778</v>
      </c>
      <c r="D8" s="81">
        <v>225000</v>
      </c>
      <c r="E8" s="81"/>
      <c r="J8" s="68"/>
      <c r="K8" s="67"/>
      <c r="L8" s="69"/>
      <c r="M8" s="69"/>
      <c r="N8" s="69"/>
    </row>
    <row r="9" spans="1:14" ht="21.75" customHeight="1">
      <c r="A9" s="71" t="s">
        <v>53</v>
      </c>
      <c r="B9" s="106" t="s">
        <v>54</v>
      </c>
      <c r="C9" s="81"/>
      <c r="D9" s="81">
        <v>8948825</v>
      </c>
      <c r="E9" s="81">
        <v>4352500</v>
      </c>
      <c r="J9" s="68"/>
      <c r="K9" s="67"/>
      <c r="L9" s="69"/>
      <c r="M9" s="69"/>
      <c r="N9" s="69"/>
    </row>
    <row r="10" spans="1:14" ht="21.75" customHeight="1">
      <c r="A10" s="71" t="s">
        <v>55</v>
      </c>
      <c r="B10" s="106" t="s">
        <v>56</v>
      </c>
      <c r="C10" s="81"/>
      <c r="D10" s="81">
        <v>23510</v>
      </c>
      <c r="E10" s="81"/>
      <c r="J10" s="68"/>
      <c r="K10" s="67"/>
      <c r="L10" s="69"/>
      <c r="M10" s="69"/>
      <c r="N10" s="69"/>
    </row>
    <row r="11" spans="1:14" ht="21.75" customHeight="1">
      <c r="A11" s="71" t="s">
        <v>57</v>
      </c>
      <c r="B11" s="106" t="s">
        <v>58</v>
      </c>
      <c r="C11" s="81">
        <v>3522000</v>
      </c>
      <c r="D11" s="81">
        <v>4176000</v>
      </c>
      <c r="E11" s="81">
        <v>2343000</v>
      </c>
      <c r="J11" s="68"/>
      <c r="K11" s="67"/>
      <c r="L11" s="69"/>
      <c r="M11" s="69"/>
      <c r="N11" s="69"/>
    </row>
    <row r="12" spans="1:14" ht="21.75" customHeight="1">
      <c r="A12" s="71" t="s">
        <v>59</v>
      </c>
      <c r="B12" s="106" t="s">
        <v>36</v>
      </c>
      <c r="C12" s="81"/>
      <c r="D12" s="81">
        <v>50000</v>
      </c>
      <c r="E12" s="81"/>
      <c r="J12" s="68"/>
      <c r="K12" s="67"/>
      <c r="L12" s="69"/>
      <c r="M12" s="69"/>
      <c r="N12" s="69"/>
    </row>
    <row r="13" spans="1:14" ht="21.75" customHeight="1">
      <c r="A13" s="71" t="s">
        <v>60</v>
      </c>
      <c r="B13" s="106" t="s">
        <v>28</v>
      </c>
      <c r="C13" s="81">
        <v>491529</v>
      </c>
      <c r="D13" s="81">
        <v>6828831</v>
      </c>
      <c r="E13" s="81">
        <v>275000</v>
      </c>
      <c r="J13" s="68"/>
      <c r="K13" s="67"/>
      <c r="L13" s="69"/>
      <c r="M13" s="69"/>
      <c r="N13" s="69"/>
    </row>
    <row r="14" spans="1:14" ht="39" customHeight="1">
      <c r="A14" s="71" t="s">
        <v>61</v>
      </c>
      <c r="B14" s="70" t="s">
        <v>27</v>
      </c>
      <c r="C14" s="81">
        <v>19470</v>
      </c>
      <c r="D14" s="81">
        <v>791580</v>
      </c>
      <c r="E14" s="81">
        <v>95000</v>
      </c>
      <c r="J14" s="68"/>
      <c r="K14" s="67"/>
      <c r="L14" s="69"/>
      <c r="M14" s="69"/>
      <c r="N14" s="69"/>
    </row>
    <row r="15" spans="1:14" ht="51.75" customHeight="1">
      <c r="A15" s="71" t="s">
        <v>62</v>
      </c>
      <c r="B15" s="70" t="s">
        <v>106</v>
      </c>
      <c r="C15" s="81">
        <v>37748019</v>
      </c>
      <c r="D15" s="81">
        <v>210340</v>
      </c>
      <c r="E15" s="81"/>
      <c r="J15" s="71"/>
      <c r="K15" s="70"/>
      <c r="L15" s="69"/>
      <c r="M15" s="69"/>
      <c r="N15" s="69"/>
    </row>
    <row r="16" spans="1:14" ht="21.75" customHeight="1">
      <c r="A16" s="71" t="s">
        <v>64</v>
      </c>
      <c r="B16" s="106" t="s">
        <v>65</v>
      </c>
      <c r="C16" s="81"/>
      <c r="D16" s="81">
        <v>1920576</v>
      </c>
      <c r="E16" s="81"/>
      <c r="J16" s="68"/>
      <c r="K16" s="67"/>
      <c r="L16" s="69"/>
      <c r="M16" s="69"/>
      <c r="N16" s="69"/>
    </row>
    <row r="17" spans="1:14" ht="21.75" customHeight="1">
      <c r="A17" s="71" t="s">
        <v>66</v>
      </c>
      <c r="B17" s="106" t="s">
        <v>6</v>
      </c>
      <c r="C17" s="81">
        <v>16565797</v>
      </c>
      <c r="D17" s="81">
        <v>652000</v>
      </c>
      <c r="E17" s="81"/>
      <c r="J17" s="68"/>
      <c r="K17" s="67"/>
      <c r="L17" s="69"/>
      <c r="M17" s="69"/>
      <c r="N17" s="69"/>
    </row>
    <row r="18" spans="1:14" ht="21.75" customHeight="1">
      <c r="A18" s="71" t="s">
        <v>67</v>
      </c>
      <c r="B18" s="106" t="s">
        <v>4</v>
      </c>
      <c r="C18" s="81">
        <v>763000</v>
      </c>
      <c r="D18" s="81">
        <v>28212000</v>
      </c>
      <c r="E18" s="81">
        <v>1158000</v>
      </c>
      <c r="J18" s="68"/>
      <c r="K18" s="67"/>
      <c r="L18" s="69"/>
      <c r="M18" s="69"/>
      <c r="N18" s="69"/>
    </row>
    <row r="19" spans="1:14" ht="21.75" customHeight="1">
      <c r="A19" s="71" t="s">
        <v>68</v>
      </c>
      <c r="B19" s="106" t="s">
        <v>69</v>
      </c>
      <c r="C19" s="81"/>
      <c r="D19" s="81">
        <v>1030400</v>
      </c>
      <c r="E19" s="81">
        <v>240000</v>
      </c>
      <c r="J19" s="68"/>
      <c r="K19" s="67"/>
      <c r="L19" s="69"/>
      <c r="M19" s="69"/>
      <c r="N19" s="69"/>
    </row>
    <row r="20" spans="1:14" ht="21.75" customHeight="1">
      <c r="A20" s="71" t="s">
        <v>102</v>
      </c>
      <c r="B20" s="106" t="s">
        <v>97</v>
      </c>
      <c r="C20" s="81">
        <v>236800</v>
      </c>
      <c r="D20" s="81">
        <v>5829345</v>
      </c>
      <c r="E20" s="81">
        <v>18000</v>
      </c>
      <c r="J20" s="68"/>
      <c r="K20" s="67"/>
      <c r="L20" s="69"/>
      <c r="M20" s="69"/>
      <c r="N20" s="69"/>
    </row>
    <row r="21" spans="1:14" ht="21.75" customHeight="1">
      <c r="A21" s="71" t="s">
        <v>70</v>
      </c>
      <c r="B21" s="106" t="s">
        <v>98</v>
      </c>
      <c r="C21" s="81">
        <v>60300</v>
      </c>
      <c r="D21" s="81">
        <v>484850</v>
      </c>
      <c r="E21" s="81">
        <v>5000</v>
      </c>
      <c r="J21" s="68"/>
      <c r="K21" s="67"/>
      <c r="L21" s="69"/>
      <c r="M21" s="69"/>
      <c r="N21" s="69"/>
    </row>
    <row r="22" spans="1:14" ht="21.75" customHeight="1">
      <c r="A22" s="71" t="s">
        <v>71</v>
      </c>
      <c r="B22" s="106" t="s">
        <v>30</v>
      </c>
      <c r="C22" s="81"/>
      <c r="D22" s="81">
        <v>1093200</v>
      </c>
      <c r="E22" s="81"/>
      <c r="J22" s="68"/>
      <c r="K22" s="67"/>
      <c r="L22" s="69"/>
      <c r="M22" s="69"/>
      <c r="N22" s="69"/>
    </row>
    <row r="23" spans="1:14" ht="21.75" customHeight="1">
      <c r="A23" s="71" t="s">
        <v>73</v>
      </c>
      <c r="B23" s="106" t="s">
        <v>34</v>
      </c>
      <c r="C23" s="81"/>
      <c r="D23" s="81">
        <v>4453778</v>
      </c>
      <c r="E23" s="81">
        <v>1320000</v>
      </c>
      <c r="J23" s="68"/>
      <c r="K23" s="67"/>
      <c r="L23" s="69"/>
      <c r="M23" s="69"/>
      <c r="N23" s="69"/>
    </row>
    <row r="24" spans="1:14" ht="21.75" customHeight="1">
      <c r="A24" s="71" t="s">
        <v>74</v>
      </c>
      <c r="B24" s="106" t="s">
        <v>37</v>
      </c>
      <c r="C24" s="81"/>
      <c r="D24" s="81">
        <v>5063000</v>
      </c>
      <c r="E24" s="81">
        <v>276000</v>
      </c>
      <c r="J24" s="68"/>
      <c r="K24" s="67"/>
      <c r="L24" s="69"/>
      <c r="M24" s="69"/>
      <c r="N24" s="69"/>
    </row>
    <row r="25" spans="1:14" ht="21.75" customHeight="1">
      <c r="A25" s="71" t="s">
        <v>75</v>
      </c>
      <c r="B25" s="106" t="s">
        <v>76</v>
      </c>
      <c r="C25" s="81"/>
      <c r="D25" s="81">
        <v>2035000</v>
      </c>
      <c r="E25" s="81">
        <v>700000</v>
      </c>
      <c r="J25" s="68"/>
      <c r="K25" s="67"/>
      <c r="L25" s="69"/>
      <c r="M25" s="69"/>
      <c r="N25" s="69"/>
    </row>
    <row r="26" spans="1:14" ht="21.75" customHeight="1">
      <c r="A26" s="126" t="s">
        <v>31</v>
      </c>
      <c r="B26" s="127"/>
      <c r="C26" s="107">
        <v>2307540</v>
      </c>
      <c r="D26" s="107">
        <v>2307540</v>
      </c>
      <c r="E26" s="107"/>
      <c r="J26" s="113"/>
      <c r="K26" s="114"/>
      <c r="L26" s="74"/>
      <c r="M26" s="74"/>
      <c r="N26" s="74"/>
    </row>
    <row r="27" spans="1:14" ht="21.75" customHeight="1">
      <c r="A27" s="126" t="s">
        <v>78</v>
      </c>
      <c r="B27" s="127"/>
      <c r="C27" s="107">
        <v>400060</v>
      </c>
      <c r="D27" s="107">
        <v>400060</v>
      </c>
      <c r="E27" s="107"/>
      <c r="J27" s="113"/>
      <c r="K27" s="114"/>
      <c r="L27" s="74"/>
      <c r="M27" s="74"/>
      <c r="N27" s="74"/>
    </row>
    <row r="28" spans="1:14" ht="21.75" customHeight="1">
      <c r="A28" s="126" t="s">
        <v>84</v>
      </c>
      <c r="B28" s="127"/>
      <c r="C28" s="107">
        <f>SUM(C26+C27+C5)</f>
        <v>62158743</v>
      </c>
      <c r="D28" s="107">
        <f>SUM(D26+D27+D5)</f>
        <v>74758735</v>
      </c>
      <c r="E28" s="107">
        <f>SUM(E26+E27+E5)</f>
        <v>10782500</v>
      </c>
      <c r="J28" s="113"/>
      <c r="K28" s="114"/>
      <c r="L28" s="74"/>
      <c r="M28" s="74"/>
      <c r="N28" s="74"/>
    </row>
    <row r="29" spans="1:14" ht="21.75" customHeight="1">
      <c r="A29" s="126" t="s">
        <v>79</v>
      </c>
      <c r="B29" s="127"/>
      <c r="C29" s="108">
        <v>17000000</v>
      </c>
      <c r="D29" s="108"/>
      <c r="E29" s="108"/>
      <c r="J29" s="113"/>
      <c r="K29" s="114"/>
      <c r="L29" s="75"/>
      <c r="M29" s="75"/>
      <c r="N29" s="75"/>
    </row>
    <row r="30" spans="1:14" ht="21.75" customHeight="1">
      <c r="A30" s="126" t="s">
        <v>80</v>
      </c>
      <c r="B30" s="127"/>
      <c r="C30" s="108"/>
      <c r="D30" s="108">
        <v>4400008</v>
      </c>
      <c r="E30" s="108"/>
      <c r="J30" s="113"/>
      <c r="K30" s="114"/>
      <c r="L30" s="75"/>
      <c r="M30" s="75"/>
      <c r="N30" s="75"/>
    </row>
    <row r="31" spans="1:14" ht="47.25" customHeight="1">
      <c r="A31" s="128" t="s">
        <v>93</v>
      </c>
      <c r="B31" s="129"/>
      <c r="C31" s="82">
        <f>SUM(C28:C30)</f>
        <v>79158743</v>
      </c>
      <c r="D31" s="82">
        <f>SUM(D28:D30)</f>
        <v>79158743</v>
      </c>
      <c r="E31" s="82">
        <f>SUM(E28:E30)</f>
        <v>10782500</v>
      </c>
      <c r="J31" s="115"/>
      <c r="K31" s="116"/>
      <c r="L31" s="74"/>
      <c r="M31" s="74"/>
      <c r="N31" s="74"/>
    </row>
    <row r="49" spans="1:5" ht="18">
      <c r="A49" s="125" t="s">
        <v>46</v>
      </c>
      <c r="B49" s="125"/>
      <c r="C49" s="125"/>
      <c r="D49" s="125"/>
      <c r="E49" s="125"/>
    </row>
    <row r="50" spans="3:5" ht="12.75">
      <c r="C50" s="120" t="s">
        <v>1</v>
      </c>
      <c r="D50" s="120"/>
      <c r="E50" s="120"/>
    </row>
    <row r="51" spans="1:7" ht="12.75">
      <c r="A51" s="121" t="s">
        <v>9</v>
      </c>
      <c r="B51" s="121" t="s">
        <v>50</v>
      </c>
      <c r="C51" s="123" t="s">
        <v>89</v>
      </c>
      <c r="D51" s="123" t="s">
        <v>90</v>
      </c>
      <c r="E51" s="64" t="s">
        <v>49</v>
      </c>
      <c r="F51" s="117" t="s">
        <v>88</v>
      </c>
      <c r="G51" s="112" t="s">
        <v>92</v>
      </c>
    </row>
    <row r="52" spans="1:7" ht="26.25" customHeight="1">
      <c r="A52" s="122"/>
      <c r="B52" s="122"/>
      <c r="C52" s="124"/>
      <c r="D52" s="124"/>
      <c r="E52" s="79" t="s">
        <v>91</v>
      </c>
      <c r="F52" s="117"/>
      <c r="G52" s="112"/>
    </row>
    <row r="53" spans="1:7" ht="12.75">
      <c r="A53" s="118" t="s">
        <v>0</v>
      </c>
      <c r="B53" s="119"/>
      <c r="C53" s="73">
        <f>SUM(C55:C72)</f>
        <v>53421710</v>
      </c>
      <c r="D53" s="76">
        <f>SUM(D54:D72)</f>
        <v>55771714</v>
      </c>
      <c r="E53" s="73">
        <f>SUM(E55:E72)</f>
        <v>3505000</v>
      </c>
      <c r="F53" s="76">
        <f>SUM(F54:F72)</f>
        <v>60464834</v>
      </c>
      <c r="G53" s="73">
        <f>SUM(G55:G72)</f>
        <v>9727000</v>
      </c>
    </row>
    <row r="54" spans="1:7" ht="12.75">
      <c r="A54" s="68" t="s">
        <v>82</v>
      </c>
      <c r="B54" s="72" t="s">
        <v>83</v>
      </c>
      <c r="C54" s="66"/>
      <c r="D54" s="77">
        <v>2210</v>
      </c>
      <c r="E54" s="66"/>
      <c r="F54" s="69">
        <v>2000</v>
      </c>
      <c r="G54" s="69"/>
    </row>
    <row r="55" spans="1:7" ht="12.75">
      <c r="A55" s="68" t="s">
        <v>25</v>
      </c>
      <c r="B55" s="67" t="s">
        <v>3</v>
      </c>
      <c r="C55" s="69">
        <v>450</v>
      </c>
      <c r="D55" s="69">
        <v>17700</v>
      </c>
      <c r="E55" s="69"/>
      <c r="F55" s="69">
        <v>17700</v>
      </c>
      <c r="G55" s="69"/>
    </row>
    <row r="56" spans="1:7" ht="12.75">
      <c r="A56" s="68" t="s">
        <v>51</v>
      </c>
      <c r="B56" s="67" t="s">
        <v>52</v>
      </c>
      <c r="C56" s="69"/>
      <c r="D56" s="69">
        <v>350000</v>
      </c>
      <c r="E56" s="69"/>
      <c r="F56" s="69">
        <v>2696500</v>
      </c>
      <c r="G56" s="69">
        <v>2515000</v>
      </c>
    </row>
    <row r="57" spans="1:7" ht="12.75">
      <c r="A57" s="68" t="s">
        <v>53</v>
      </c>
      <c r="B57" s="67" t="s">
        <v>54</v>
      </c>
      <c r="C57" s="69"/>
      <c r="D57" s="69">
        <v>3040000</v>
      </c>
      <c r="E57" s="69">
        <v>825000</v>
      </c>
      <c r="F57" s="69">
        <v>6775500</v>
      </c>
      <c r="G57" s="69">
        <v>3924800</v>
      </c>
    </row>
    <row r="58" spans="1:7" ht="12.75">
      <c r="A58" s="68" t="s">
        <v>55</v>
      </c>
      <c r="B58" s="67" t="s">
        <v>56</v>
      </c>
      <c r="C58" s="69"/>
      <c r="D58" s="69">
        <v>23510</v>
      </c>
      <c r="E58" s="69"/>
      <c r="F58" s="69">
        <v>23500</v>
      </c>
      <c r="G58" s="69"/>
    </row>
    <row r="59" spans="1:7" ht="12.75">
      <c r="A59" s="68" t="s">
        <v>57</v>
      </c>
      <c r="B59" s="67" t="s">
        <v>58</v>
      </c>
      <c r="C59" s="69">
        <v>2105000</v>
      </c>
      <c r="D59" s="69">
        <v>1698000</v>
      </c>
      <c r="E59" s="69">
        <v>1600000</v>
      </c>
      <c r="F59" s="69">
        <v>808000</v>
      </c>
      <c r="G59" s="69">
        <v>710000</v>
      </c>
    </row>
    <row r="60" spans="1:7" ht="12.75">
      <c r="A60" s="68" t="s">
        <v>59</v>
      </c>
      <c r="B60" s="67" t="s">
        <v>36</v>
      </c>
      <c r="C60" s="69"/>
      <c r="D60" s="69">
        <v>261000</v>
      </c>
      <c r="E60" s="69"/>
      <c r="F60" s="69">
        <v>296300</v>
      </c>
      <c r="G60" s="69"/>
    </row>
    <row r="61" spans="1:7" ht="12.75">
      <c r="A61" s="68" t="s">
        <v>60</v>
      </c>
      <c r="B61" s="67" t="s">
        <v>28</v>
      </c>
      <c r="C61" s="69">
        <v>203842</v>
      </c>
      <c r="D61" s="69">
        <v>6237200</v>
      </c>
      <c r="E61" s="69">
        <v>170000</v>
      </c>
      <c r="F61" s="69">
        <v>5915489</v>
      </c>
      <c r="G61" s="69">
        <v>160000</v>
      </c>
    </row>
    <row r="62" spans="1:7" ht="24.75" customHeight="1">
      <c r="A62" s="68" t="s">
        <v>61</v>
      </c>
      <c r="B62" s="80" t="s">
        <v>27</v>
      </c>
      <c r="C62" s="69">
        <v>18900</v>
      </c>
      <c r="D62" s="69">
        <v>706500</v>
      </c>
      <c r="E62" s="69">
        <v>35000</v>
      </c>
      <c r="F62" s="69">
        <v>667685</v>
      </c>
      <c r="G62" s="69">
        <v>45000</v>
      </c>
    </row>
    <row r="63" spans="1:7" ht="38.25">
      <c r="A63" s="71" t="s">
        <v>62</v>
      </c>
      <c r="B63" s="70" t="s">
        <v>63</v>
      </c>
      <c r="C63" s="69">
        <v>31544681</v>
      </c>
      <c r="D63" s="69"/>
      <c r="E63" s="69"/>
      <c r="F63" s="69"/>
      <c r="G63" s="69"/>
    </row>
    <row r="64" spans="1:7" ht="12.75">
      <c r="A64" s="68" t="s">
        <v>64</v>
      </c>
      <c r="B64" s="67" t="s">
        <v>65</v>
      </c>
      <c r="C64" s="69"/>
      <c r="D64" s="69">
        <v>2126480</v>
      </c>
      <c r="E64" s="69"/>
      <c r="F64" s="69">
        <v>1202976</v>
      </c>
      <c r="G64" s="69"/>
    </row>
    <row r="65" spans="1:7" ht="12.75">
      <c r="A65" s="68" t="s">
        <v>66</v>
      </c>
      <c r="B65" s="67" t="s">
        <v>6</v>
      </c>
      <c r="C65" s="69">
        <v>18383250</v>
      </c>
      <c r="D65" s="69">
        <v>200000</v>
      </c>
      <c r="E65" s="69"/>
      <c r="F65" s="69">
        <v>16661</v>
      </c>
      <c r="G65" s="69"/>
    </row>
    <row r="66" spans="1:7" ht="12.75">
      <c r="A66" s="68" t="s">
        <v>67</v>
      </c>
      <c r="B66" s="67" t="s">
        <v>4</v>
      </c>
      <c r="C66" s="69">
        <v>104391</v>
      </c>
      <c r="D66" s="69">
        <v>20296504</v>
      </c>
      <c r="E66" s="69"/>
      <c r="F66" s="69">
        <v>19879138</v>
      </c>
      <c r="G66" s="69">
        <v>80000</v>
      </c>
    </row>
    <row r="67" spans="1:7" ht="12.75">
      <c r="A67" s="68" t="s">
        <v>68</v>
      </c>
      <c r="B67" s="67" t="s">
        <v>69</v>
      </c>
      <c r="C67" s="69"/>
      <c r="D67" s="69">
        <v>760400</v>
      </c>
      <c r="E67" s="69"/>
      <c r="F67" s="69">
        <v>804189</v>
      </c>
      <c r="G67" s="69"/>
    </row>
    <row r="68" spans="1:7" ht="12.75">
      <c r="A68" s="68" t="s">
        <v>70</v>
      </c>
      <c r="B68" s="67" t="s">
        <v>5</v>
      </c>
      <c r="C68" s="69">
        <v>289700</v>
      </c>
      <c r="D68" s="69">
        <v>5110800</v>
      </c>
      <c r="E68" s="69"/>
      <c r="F68" s="69">
        <v>5504419</v>
      </c>
      <c r="G68" s="69">
        <v>14500</v>
      </c>
    </row>
    <row r="69" spans="1:7" ht="12.75">
      <c r="A69" s="68" t="s">
        <v>71</v>
      </c>
      <c r="B69" s="67" t="s">
        <v>72</v>
      </c>
      <c r="C69" s="69">
        <v>771496</v>
      </c>
      <c r="D69" s="69">
        <v>6043210</v>
      </c>
      <c r="E69" s="69"/>
      <c r="F69" s="69">
        <v>5964295</v>
      </c>
      <c r="G69" s="69">
        <v>5700</v>
      </c>
    </row>
    <row r="70" spans="1:7" ht="12.75">
      <c r="A70" s="68" t="s">
        <v>73</v>
      </c>
      <c r="B70" s="67" t="s">
        <v>34</v>
      </c>
      <c r="C70" s="69"/>
      <c r="D70" s="69">
        <v>3199400</v>
      </c>
      <c r="E70" s="69">
        <v>800000</v>
      </c>
      <c r="F70" s="69">
        <v>2336603</v>
      </c>
      <c r="G70" s="69">
        <v>92000</v>
      </c>
    </row>
    <row r="71" spans="1:7" ht="12.75">
      <c r="A71" s="68" t="s">
        <v>74</v>
      </c>
      <c r="B71" s="67" t="s">
        <v>37</v>
      </c>
      <c r="C71" s="69"/>
      <c r="D71" s="69">
        <v>4363800</v>
      </c>
      <c r="E71" s="69">
        <v>60000</v>
      </c>
      <c r="F71" s="69">
        <v>6152000</v>
      </c>
      <c r="G71" s="69">
        <v>2070000</v>
      </c>
    </row>
    <row r="72" spans="1:7" ht="12.75">
      <c r="A72" s="68" t="s">
        <v>75</v>
      </c>
      <c r="B72" s="67" t="s">
        <v>76</v>
      </c>
      <c r="C72" s="69"/>
      <c r="D72" s="69">
        <v>1335000</v>
      </c>
      <c r="E72" s="69">
        <v>15000</v>
      </c>
      <c r="F72" s="69">
        <v>1401879</v>
      </c>
      <c r="G72" s="69">
        <v>110000</v>
      </c>
    </row>
    <row r="73" spans="1:7" ht="12.75">
      <c r="A73" s="113" t="s">
        <v>77</v>
      </c>
      <c r="B73" s="114"/>
      <c r="C73" s="74">
        <v>4170370</v>
      </c>
      <c r="D73" s="74">
        <v>4170370</v>
      </c>
      <c r="E73" s="74"/>
      <c r="F73" s="74">
        <v>4592104</v>
      </c>
      <c r="G73" s="74">
        <v>0</v>
      </c>
    </row>
    <row r="74" spans="1:7" ht="12.75">
      <c r="A74" s="113" t="s">
        <v>78</v>
      </c>
      <c r="B74" s="114"/>
      <c r="C74" s="74">
        <v>255630</v>
      </c>
      <c r="D74" s="74">
        <v>255630</v>
      </c>
      <c r="E74" s="74"/>
      <c r="F74" s="74">
        <v>400940</v>
      </c>
      <c r="G74" s="74">
        <v>52000</v>
      </c>
    </row>
    <row r="75" spans="1:7" ht="12.75">
      <c r="A75" s="113" t="s">
        <v>84</v>
      </c>
      <c r="B75" s="114"/>
      <c r="C75" s="74">
        <f>SUM(C73+C74+C53)</f>
        <v>57847710</v>
      </c>
      <c r="D75" s="74">
        <f>SUM(D73+D74+D53)</f>
        <v>60197714</v>
      </c>
      <c r="E75" s="74">
        <f>SUM(E73+E74+E53)</f>
        <v>3505000</v>
      </c>
      <c r="F75" s="74">
        <f>SUM(F73+F74+F53)</f>
        <v>65457878</v>
      </c>
      <c r="G75" s="74">
        <f>SUM(G73+G74+G53)</f>
        <v>9779000</v>
      </c>
    </row>
    <row r="76" spans="1:7" ht="12.75">
      <c r="A76" s="113" t="s">
        <v>79</v>
      </c>
      <c r="B76" s="114"/>
      <c r="C76" s="75">
        <v>7500000</v>
      </c>
      <c r="D76" s="75"/>
      <c r="E76" s="75"/>
      <c r="F76" s="69">
        <v>10209017</v>
      </c>
      <c r="G76" s="69"/>
    </row>
    <row r="77" spans="1:7" ht="12.75">
      <c r="A77" s="113" t="s">
        <v>80</v>
      </c>
      <c r="B77" s="114"/>
      <c r="C77" s="75"/>
      <c r="D77" s="75">
        <v>5149996</v>
      </c>
      <c r="E77" s="75"/>
      <c r="F77" s="69">
        <v>4520004</v>
      </c>
      <c r="G77" s="69"/>
    </row>
    <row r="78" spans="1:7" ht="24.75" customHeight="1">
      <c r="A78" s="115" t="s">
        <v>81</v>
      </c>
      <c r="B78" s="116"/>
      <c r="C78" s="74">
        <f>SUM(C75:C77)</f>
        <v>65347710</v>
      </c>
      <c r="D78" s="74">
        <f>SUM(D75:D77)</f>
        <v>65347710</v>
      </c>
      <c r="E78" s="74">
        <f>SUM(E75:E77)</f>
        <v>3505000</v>
      </c>
      <c r="F78" s="74"/>
      <c r="G78" s="74"/>
    </row>
  </sheetData>
  <mergeCells count="41">
    <mergeCell ref="A28:B28"/>
    <mergeCell ref="A29:B29"/>
    <mergeCell ref="A30:B30"/>
    <mergeCell ref="A31:B31"/>
    <mergeCell ref="A1:E1"/>
    <mergeCell ref="A5:B5"/>
    <mergeCell ref="A26:B26"/>
    <mergeCell ref="A27:B27"/>
    <mergeCell ref="C2:E2"/>
    <mergeCell ref="A3:A4"/>
    <mergeCell ref="B3:B4"/>
    <mergeCell ref="C3:C4"/>
    <mergeCell ref="D3:D4"/>
    <mergeCell ref="J1:N1"/>
    <mergeCell ref="L2:N2"/>
    <mergeCell ref="J3:J4"/>
    <mergeCell ref="K3:K4"/>
    <mergeCell ref="L3:L4"/>
    <mergeCell ref="M3:M4"/>
    <mergeCell ref="J5:K5"/>
    <mergeCell ref="J26:K26"/>
    <mergeCell ref="J27:K27"/>
    <mergeCell ref="J28:K28"/>
    <mergeCell ref="J29:K29"/>
    <mergeCell ref="J30:K30"/>
    <mergeCell ref="J31:K31"/>
    <mergeCell ref="A49:E49"/>
    <mergeCell ref="C50:E50"/>
    <mergeCell ref="A51:A52"/>
    <mergeCell ref="B51:B52"/>
    <mergeCell ref="C51:C52"/>
    <mergeCell ref="D51:D52"/>
    <mergeCell ref="G51:G52"/>
    <mergeCell ref="A76:B76"/>
    <mergeCell ref="A77:B77"/>
    <mergeCell ref="A78:B78"/>
    <mergeCell ref="F51:F52"/>
    <mergeCell ref="A53:B53"/>
    <mergeCell ref="A73:B73"/>
    <mergeCell ref="A74:B74"/>
    <mergeCell ref="A75:B75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58.25390625" style="0" customWidth="1"/>
    <col min="3" max="3" width="30.875" style="0" customWidth="1"/>
  </cols>
  <sheetData>
    <row r="1" ht="12.75">
      <c r="C1" s="50" t="s">
        <v>40</v>
      </c>
    </row>
    <row r="2" ht="12.75">
      <c r="C2" s="50" t="s">
        <v>7</v>
      </c>
    </row>
    <row r="3" ht="12.75">
      <c r="C3" s="51" t="s">
        <v>94</v>
      </c>
    </row>
    <row r="4" ht="12.75">
      <c r="C4" s="50" t="s">
        <v>111</v>
      </c>
    </row>
    <row r="5" ht="12.75">
      <c r="C5" s="50" t="s">
        <v>8</v>
      </c>
    </row>
    <row r="6" ht="12.75">
      <c r="C6" s="50" t="s">
        <v>112</v>
      </c>
    </row>
    <row r="7" spans="1:3" s="29" customFormat="1" ht="20.25">
      <c r="A7" s="27"/>
      <c r="B7" s="59" t="s">
        <v>95</v>
      </c>
      <c r="C7"/>
    </row>
    <row r="8" spans="1:3" ht="15">
      <c r="A8" s="1"/>
      <c r="B8" s="9"/>
      <c r="C8" s="3"/>
    </row>
    <row r="9" spans="1:3" s="29" customFormat="1" ht="18">
      <c r="A9" s="27" t="s">
        <v>0</v>
      </c>
      <c r="B9" s="28"/>
      <c r="C9" s="37"/>
    </row>
    <row r="10" spans="1:3" s="29" customFormat="1" ht="18.75" thickBot="1">
      <c r="A10" s="27"/>
      <c r="B10" s="28"/>
      <c r="C10" s="37" t="s">
        <v>1</v>
      </c>
    </row>
    <row r="11" spans="1:3" ht="13.5" thickBot="1">
      <c r="A11" s="14" t="s">
        <v>9</v>
      </c>
      <c r="B11" s="14" t="s">
        <v>10</v>
      </c>
      <c r="C11" s="13" t="s">
        <v>96</v>
      </c>
    </row>
    <row r="12" spans="1:3" ht="12.75">
      <c r="A12" s="84">
        <v>1</v>
      </c>
      <c r="B12" s="84">
        <v>2</v>
      </c>
      <c r="C12" s="85">
        <v>3</v>
      </c>
    </row>
    <row r="13" spans="1:3" s="29" customFormat="1" ht="18">
      <c r="A13" s="53" t="s">
        <v>25</v>
      </c>
      <c r="B13" s="39" t="s">
        <v>3</v>
      </c>
      <c r="C13" s="40">
        <v>450</v>
      </c>
    </row>
    <row r="14" spans="1:3" s="29" customFormat="1" ht="15" customHeight="1">
      <c r="A14" s="53"/>
      <c r="B14" s="41" t="s">
        <v>11</v>
      </c>
      <c r="C14" s="40"/>
    </row>
    <row r="15" spans="1:3" s="29" customFormat="1" ht="18.75" thickBot="1">
      <c r="A15" s="109"/>
      <c r="B15" s="18" t="s">
        <v>12</v>
      </c>
      <c r="C15" s="19">
        <v>450</v>
      </c>
    </row>
    <row r="16" spans="1:3" s="29" customFormat="1" ht="18">
      <c r="A16" s="53" t="s">
        <v>51</v>
      </c>
      <c r="B16" s="39" t="s">
        <v>52</v>
      </c>
      <c r="C16" s="40">
        <f>SUM(C18)</f>
        <v>43778</v>
      </c>
    </row>
    <row r="17" spans="1:3" s="29" customFormat="1" ht="18">
      <c r="A17" s="53"/>
      <c r="B17" s="41" t="s">
        <v>11</v>
      </c>
      <c r="C17" s="40"/>
    </row>
    <row r="18" spans="1:3" s="29" customFormat="1" ht="18.75" thickBot="1">
      <c r="A18" s="53"/>
      <c r="B18" s="41" t="s">
        <v>12</v>
      </c>
      <c r="C18" s="21">
        <v>43778</v>
      </c>
    </row>
    <row r="19" spans="1:3" s="29" customFormat="1" ht="18">
      <c r="A19" s="31">
        <v>700</v>
      </c>
      <c r="B19" s="45" t="s">
        <v>26</v>
      </c>
      <c r="C19" s="46">
        <f>SUM(C21:C24)</f>
        <v>3522000</v>
      </c>
    </row>
    <row r="20" spans="1:3" s="29" customFormat="1" ht="14.25" customHeight="1">
      <c r="A20" s="30"/>
      <c r="B20" s="44" t="s">
        <v>11</v>
      </c>
      <c r="C20" s="40"/>
    </row>
    <row r="21" spans="1:3" s="29" customFormat="1" ht="18">
      <c r="A21" s="30"/>
      <c r="B21" s="86" t="s">
        <v>12</v>
      </c>
      <c r="C21" s="87">
        <v>3475000</v>
      </c>
    </row>
    <row r="22" spans="1:3" s="29" customFormat="1" ht="18">
      <c r="A22" s="30"/>
      <c r="B22" s="93" t="s">
        <v>101</v>
      </c>
      <c r="C22" s="87">
        <v>7000</v>
      </c>
    </row>
    <row r="23" spans="1:3" s="29" customFormat="1" ht="30">
      <c r="A23" s="30"/>
      <c r="B23" s="88" t="s">
        <v>45</v>
      </c>
      <c r="C23" s="89">
        <v>10000</v>
      </c>
    </row>
    <row r="24" spans="1:3" s="29" customFormat="1" ht="18.75" thickBot="1">
      <c r="A24" s="30"/>
      <c r="B24" s="44" t="s">
        <v>29</v>
      </c>
      <c r="C24" s="19">
        <v>30000</v>
      </c>
    </row>
    <row r="25" spans="1:3" s="16" customFormat="1" ht="18">
      <c r="A25" s="31">
        <v>750</v>
      </c>
      <c r="B25" s="45" t="s">
        <v>28</v>
      </c>
      <c r="C25" s="40">
        <f>SUM(C27:C30)</f>
        <v>491529</v>
      </c>
    </row>
    <row r="26" spans="1:3" s="16" customFormat="1" ht="15" customHeight="1">
      <c r="A26" s="30"/>
      <c r="B26" s="44" t="s">
        <v>11</v>
      </c>
      <c r="C26" s="54"/>
    </row>
    <row r="27" spans="1:3" s="16" customFormat="1" ht="18">
      <c r="A27" s="30"/>
      <c r="B27" s="90" t="s">
        <v>12</v>
      </c>
      <c r="C27" s="87">
        <v>100842</v>
      </c>
    </row>
    <row r="28" spans="1:3" s="16" customFormat="1" ht="30">
      <c r="A28" s="30"/>
      <c r="B28" s="90" t="s">
        <v>110</v>
      </c>
      <c r="C28" s="87">
        <v>300000</v>
      </c>
    </row>
    <row r="29" spans="1:3" s="16" customFormat="1" ht="45">
      <c r="A29" s="30"/>
      <c r="B29" s="88" t="s">
        <v>108</v>
      </c>
      <c r="C29" s="89">
        <v>4750</v>
      </c>
    </row>
    <row r="30" spans="1:3" s="16" customFormat="1" ht="18.75" thickBot="1">
      <c r="A30" s="30"/>
      <c r="B30" s="44" t="s">
        <v>29</v>
      </c>
      <c r="C30" s="21">
        <v>85937</v>
      </c>
    </row>
    <row r="31" spans="1:3" s="29" customFormat="1" ht="36">
      <c r="A31" s="32">
        <v>754</v>
      </c>
      <c r="B31" s="45" t="s">
        <v>27</v>
      </c>
      <c r="C31" s="46">
        <f>C33</f>
        <v>19470</v>
      </c>
    </row>
    <row r="32" spans="1:3" s="29" customFormat="1" ht="18">
      <c r="A32" s="30"/>
      <c r="B32" s="47" t="s">
        <v>11</v>
      </c>
      <c r="C32" s="40"/>
    </row>
    <row r="33" spans="1:3" ht="15.75" thickBot="1">
      <c r="A33" s="11"/>
      <c r="B33" s="18" t="s">
        <v>23</v>
      </c>
      <c r="C33" s="19">
        <v>19470</v>
      </c>
    </row>
    <row r="34" spans="1:3" s="29" customFormat="1" ht="72">
      <c r="A34" s="30">
        <v>756</v>
      </c>
      <c r="B34" s="48" t="s">
        <v>99</v>
      </c>
      <c r="C34" s="40">
        <f>SUM(C36:C51)</f>
        <v>37748019</v>
      </c>
    </row>
    <row r="35" spans="1:3" s="29" customFormat="1" ht="15.75" customHeight="1">
      <c r="A35" s="30"/>
      <c r="B35" s="47" t="s">
        <v>11</v>
      </c>
      <c r="C35" s="40"/>
    </row>
    <row r="36" spans="1:3" s="16" customFormat="1" ht="30">
      <c r="A36" s="15"/>
      <c r="B36" s="91" t="s">
        <v>42</v>
      </c>
      <c r="C36" s="87">
        <v>16550000</v>
      </c>
    </row>
    <row r="37" spans="1:3" s="16" customFormat="1" ht="45">
      <c r="A37" s="33"/>
      <c r="B37" s="92" t="s">
        <v>43</v>
      </c>
      <c r="C37" s="89">
        <v>550000</v>
      </c>
    </row>
    <row r="38" spans="1:3" s="16" customFormat="1" ht="15.75">
      <c r="A38" s="33"/>
      <c r="B38" s="88" t="s">
        <v>17</v>
      </c>
      <c r="C38" s="89">
        <v>15887519</v>
      </c>
    </row>
    <row r="39" spans="1:3" s="16" customFormat="1" ht="15.75">
      <c r="A39" s="15"/>
      <c r="B39" s="88" t="s">
        <v>15</v>
      </c>
      <c r="C39" s="89">
        <v>254000</v>
      </c>
    </row>
    <row r="40" spans="1:3" s="16" customFormat="1" ht="15.75">
      <c r="A40" s="15"/>
      <c r="B40" s="88" t="s">
        <v>16</v>
      </c>
      <c r="C40" s="89">
        <v>23000</v>
      </c>
    </row>
    <row r="41" spans="1:3" s="16" customFormat="1" ht="15.75">
      <c r="A41" s="15"/>
      <c r="B41" s="88" t="s">
        <v>18</v>
      </c>
      <c r="C41" s="89">
        <v>536000</v>
      </c>
    </row>
    <row r="42" spans="1:3" s="16" customFormat="1" ht="30">
      <c r="A42" s="15"/>
      <c r="B42" s="92" t="s">
        <v>113</v>
      </c>
      <c r="C42" s="89">
        <v>220000</v>
      </c>
    </row>
    <row r="43" spans="1:3" s="16" customFormat="1" ht="15.75">
      <c r="A43" s="15"/>
      <c r="B43" s="93" t="s">
        <v>19</v>
      </c>
      <c r="C43" s="89">
        <v>150000</v>
      </c>
    </row>
    <row r="44" spans="1:3" s="16" customFormat="1" ht="15.75">
      <c r="A44" s="15"/>
      <c r="B44" s="93" t="s">
        <v>20</v>
      </c>
      <c r="C44" s="89">
        <v>500</v>
      </c>
    </row>
    <row r="45" spans="1:3" s="16" customFormat="1" ht="15.75">
      <c r="A45" s="15"/>
      <c r="B45" s="92" t="s">
        <v>41</v>
      </c>
      <c r="C45" s="89">
        <v>689000</v>
      </c>
    </row>
    <row r="46" spans="1:3" s="16" customFormat="1" ht="15.75">
      <c r="A46" s="15"/>
      <c r="B46" s="93" t="s">
        <v>21</v>
      </c>
      <c r="C46" s="89">
        <v>600000</v>
      </c>
    </row>
    <row r="47" spans="1:3" s="16" customFormat="1" ht="15.75">
      <c r="A47" s="15"/>
      <c r="B47" s="92" t="s">
        <v>14</v>
      </c>
      <c r="C47" s="89">
        <v>1180000</v>
      </c>
    </row>
    <row r="48" spans="1:3" s="16" customFormat="1" ht="15">
      <c r="A48" s="20"/>
      <c r="B48" s="93" t="s">
        <v>109</v>
      </c>
      <c r="C48" s="89">
        <v>320000</v>
      </c>
    </row>
    <row r="49" spans="1:3" s="16" customFormat="1" ht="15">
      <c r="A49" s="20"/>
      <c r="B49" s="93" t="s">
        <v>101</v>
      </c>
      <c r="C49" s="89">
        <v>53000</v>
      </c>
    </row>
    <row r="50" spans="1:3" s="16" customFormat="1" ht="30">
      <c r="A50" s="20"/>
      <c r="B50" s="94" t="s">
        <v>22</v>
      </c>
      <c r="C50" s="89">
        <v>650000</v>
      </c>
    </row>
    <row r="51" spans="1:3" s="16" customFormat="1" ht="30.75" thickBot="1">
      <c r="A51" s="17"/>
      <c r="B51" s="102" t="s">
        <v>45</v>
      </c>
      <c r="C51" s="103">
        <v>85000</v>
      </c>
    </row>
    <row r="52" spans="1:3" s="29" customFormat="1" ht="18">
      <c r="A52" s="30">
        <v>758</v>
      </c>
      <c r="B52" s="39" t="s">
        <v>6</v>
      </c>
      <c r="C52" s="40">
        <f>SUM(C54:C55)</f>
        <v>16565797</v>
      </c>
    </row>
    <row r="53" spans="1:3" s="29" customFormat="1" ht="14.25" customHeight="1">
      <c r="A53" s="30"/>
      <c r="B53" s="41" t="s">
        <v>11</v>
      </c>
      <c r="C53" s="40"/>
    </row>
    <row r="54" spans="1:3" s="12" customFormat="1" ht="15">
      <c r="A54" s="22"/>
      <c r="B54" s="86" t="s">
        <v>24</v>
      </c>
      <c r="C54" s="87">
        <v>16193130</v>
      </c>
    </row>
    <row r="55" spans="1:3" s="12" customFormat="1" ht="15.75" thickBot="1">
      <c r="A55" s="24"/>
      <c r="B55" s="41" t="s">
        <v>100</v>
      </c>
      <c r="C55" s="21">
        <v>372667</v>
      </c>
    </row>
    <row r="56" spans="1:3" s="12" customFormat="1" ht="18">
      <c r="A56" s="32">
        <v>801</v>
      </c>
      <c r="B56" s="63" t="s">
        <v>4</v>
      </c>
      <c r="C56" s="46">
        <f>SUM(C58:C58)</f>
        <v>763000</v>
      </c>
    </row>
    <row r="57" spans="1:3" s="12" customFormat="1" ht="15.75" customHeight="1">
      <c r="A57" s="60"/>
      <c r="B57" s="41" t="s">
        <v>11</v>
      </c>
      <c r="C57" s="40"/>
    </row>
    <row r="58" spans="1:3" s="12" customFormat="1" ht="18.75" thickBot="1">
      <c r="A58" s="52"/>
      <c r="B58" s="38" t="s">
        <v>13</v>
      </c>
      <c r="C58" s="19">
        <v>763000</v>
      </c>
    </row>
    <row r="59" spans="1:3" s="12" customFormat="1" ht="18">
      <c r="A59" s="30">
        <v>852</v>
      </c>
      <c r="B59" s="39" t="s">
        <v>97</v>
      </c>
      <c r="C59" s="40">
        <f>SUM(C61:C61)</f>
        <v>236800</v>
      </c>
    </row>
    <row r="60" spans="1:3" s="12" customFormat="1" ht="15.75" customHeight="1">
      <c r="A60" s="20"/>
      <c r="B60" s="41" t="s">
        <v>11</v>
      </c>
      <c r="C60" s="21"/>
    </row>
    <row r="61" spans="1:3" s="12" customFormat="1" ht="15.75" thickBot="1">
      <c r="A61" s="17"/>
      <c r="B61" s="56" t="s">
        <v>13</v>
      </c>
      <c r="C61" s="19">
        <v>236800</v>
      </c>
    </row>
    <row r="62" spans="1:3" s="12" customFormat="1" ht="36">
      <c r="A62" s="30">
        <v>853</v>
      </c>
      <c r="B62" s="57" t="s">
        <v>98</v>
      </c>
      <c r="C62" s="40">
        <f>SUM(C64)</f>
        <v>60300</v>
      </c>
    </row>
    <row r="63" spans="1:3" s="12" customFormat="1" ht="15.75" customHeight="1">
      <c r="A63" s="30"/>
      <c r="B63" s="55" t="s">
        <v>11</v>
      </c>
      <c r="C63" s="40"/>
    </row>
    <row r="64" spans="1:3" s="12" customFormat="1" ht="18.75" thickBot="1">
      <c r="A64" s="52"/>
      <c r="B64" s="56" t="s">
        <v>13</v>
      </c>
      <c r="C64" s="19">
        <v>60300</v>
      </c>
    </row>
    <row r="65" spans="1:3" s="29" customFormat="1" ht="28.5" customHeight="1" thickBot="1">
      <c r="A65" s="135" t="s">
        <v>86</v>
      </c>
      <c r="B65" s="136"/>
      <c r="C65" s="95">
        <f>SUM(C13+C19+C16+C25+C31+C34+C52+C56+C59+C62)</f>
        <v>59451143</v>
      </c>
    </row>
    <row r="66" spans="1:3" ht="15.75" thickTop="1">
      <c r="A66" s="6"/>
      <c r="B66" s="10"/>
      <c r="C66" s="7"/>
    </row>
    <row r="67" spans="1:3" ht="15">
      <c r="A67" s="6"/>
      <c r="B67" s="10"/>
      <c r="C67" s="7"/>
    </row>
    <row r="68" spans="1:3" s="29" customFormat="1" ht="18">
      <c r="A68" s="27" t="s">
        <v>31</v>
      </c>
      <c r="B68" s="35"/>
      <c r="C68" s="36"/>
    </row>
    <row r="69" spans="1:3" s="16" customFormat="1" ht="16.5" thickBot="1">
      <c r="A69" s="25"/>
      <c r="B69" s="26"/>
      <c r="C69" s="83" t="s">
        <v>1</v>
      </c>
    </row>
    <row r="70" spans="1:3" ht="13.5" thickBot="1">
      <c r="A70" s="96" t="s">
        <v>2</v>
      </c>
      <c r="B70" s="96" t="s">
        <v>10</v>
      </c>
      <c r="C70" s="97" t="s">
        <v>96</v>
      </c>
    </row>
    <row r="71" spans="1:3" s="29" customFormat="1" ht="18">
      <c r="A71" s="30">
        <v>750</v>
      </c>
      <c r="B71" s="43" t="s">
        <v>28</v>
      </c>
      <c r="C71" s="40">
        <f>C73</f>
        <v>193100</v>
      </c>
    </row>
    <row r="72" spans="1:3" s="29" customFormat="1" ht="15" customHeight="1">
      <c r="A72" s="30"/>
      <c r="B72" s="44" t="s">
        <v>11</v>
      </c>
      <c r="C72" s="40"/>
    </row>
    <row r="73" spans="1:3" ht="60.75" thickBot="1">
      <c r="A73" s="5"/>
      <c r="B73" s="42" t="s">
        <v>107</v>
      </c>
      <c r="C73" s="98">
        <v>193100</v>
      </c>
    </row>
    <row r="74" spans="1:3" ht="54">
      <c r="A74" s="32">
        <v>751</v>
      </c>
      <c r="B74" s="49" t="s">
        <v>32</v>
      </c>
      <c r="C74" s="99">
        <f>SUM(C76)</f>
        <v>8300</v>
      </c>
    </row>
    <row r="75" spans="1:3" ht="15.75">
      <c r="A75" s="15"/>
      <c r="B75" s="44" t="s">
        <v>11</v>
      </c>
      <c r="C75" s="100"/>
    </row>
    <row r="76" spans="1:3" ht="57" customHeight="1" thickBot="1">
      <c r="A76" s="5"/>
      <c r="B76" s="42" t="s">
        <v>107</v>
      </c>
      <c r="C76" s="19">
        <v>8300</v>
      </c>
    </row>
    <row r="77" spans="1:3" s="29" customFormat="1" ht="36">
      <c r="A77" s="30">
        <v>754</v>
      </c>
      <c r="B77" s="43" t="s">
        <v>33</v>
      </c>
      <c r="C77" s="40">
        <f>SUM(C79)</f>
        <v>1110</v>
      </c>
    </row>
    <row r="78" spans="1:3" s="16" customFormat="1" ht="15">
      <c r="A78" s="20"/>
      <c r="B78" s="44" t="s">
        <v>11</v>
      </c>
      <c r="C78" s="100"/>
    </row>
    <row r="79" spans="1:3" s="12" customFormat="1" ht="54.75" customHeight="1" thickBot="1">
      <c r="A79" s="23"/>
      <c r="B79" s="42" t="s">
        <v>107</v>
      </c>
      <c r="C79" s="19">
        <v>1110</v>
      </c>
    </row>
    <row r="80" spans="1:3" s="29" customFormat="1" ht="18">
      <c r="A80" s="30">
        <v>852</v>
      </c>
      <c r="B80" s="39" t="s">
        <v>97</v>
      </c>
      <c r="C80" s="40">
        <f>SUM(C82:C82)</f>
        <v>2105030</v>
      </c>
    </row>
    <row r="81" spans="1:3" s="29" customFormat="1" ht="16.5" customHeight="1">
      <c r="A81" s="30"/>
      <c r="B81" s="41" t="s">
        <v>11</v>
      </c>
      <c r="C81" s="40"/>
    </row>
    <row r="82" spans="1:3" s="29" customFormat="1" ht="60.75" thickBot="1">
      <c r="A82" s="30"/>
      <c r="B82" s="42" t="s">
        <v>107</v>
      </c>
      <c r="C82" s="21">
        <v>2105030</v>
      </c>
    </row>
    <row r="83" spans="1:3" s="29" customFormat="1" ht="17.25" customHeight="1" thickBot="1">
      <c r="A83" s="130" t="s">
        <v>85</v>
      </c>
      <c r="B83" s="131"/>
      <c r="C83" s="34">
        <f>(C71+C74+C77+C80)</f>
        <v>2307540</v>
      </c>
    </row>
    <row r="84" spans="1:3" ht="8.25" customHeight="1">
      <c r="A84" s="2"/>
      <c r="B84" s="9"/>
      <c r="C84" s="8"/>
    </row>
    <row r="85" spans="1:3" ht="36.75" customHeight="1">
      <c r="A85" s="134" t="s">
        <v>35</v>
      </c>
      <c r="B85" s="134"/>
      <c r="C85" s="134"/>
    </row>
    <row r="86" spans="1:3" ht="15.75" customHeight="1" thickBot="1">
      <c r="A86" s="25"/>
      <c r="B86" s="26"/>
      <c r="C86" s="83" t="s">
        <v>1</v>
      </c>
    </row>
    <row r="87" spans="1:3" ht="13.5" thickBot="1">
      <c r="A87" s="96" t="s">
        <v>2</v>
      </c>
      <c r="B87" s="96" t="s">
        <v>10</v>
      </c>
      <c r="C87" s="97" t="s">
        <v>96</v>
      </c>
    </row>
    <row r="88" spans="1:3" ht="18">
      <c r="A88" s="30">
        <v>710</v>
      </c>
      <c r="B88" s="43" t="s">
        <v>36</v>
      </c>
      <c r="C88" s="40">
        <f>C90</f>
        <v>6000</v>
      </c>
    </row>
    <row r="89" spans="1:3" ht="15.75" customHeight="1">
      <c r="A89" s="30"/>
      <c r="B89" s="44" t="s">
        <v>11</v>
      </c>
      <c r="C89" s="40"/>
    </row>
    <row r="90" spans="1:3" ht="45.75" thickBot="1">
      <c r="A90" s="5"/>
      <c r="B90" s="42" t="s">
        <v>44</v>
      </c>
      <c r="C90" s="98">
        <v>6000</v>
      </c>
    </row>
    <row r="91" spans="1:3" ht="18">
      <c r="A91" s="30">
        <v>852</v>
      </c>
      <c r="B91" s="43" t="s">
        <v>97</v>
      </c>
      <c r="C91" s="40">
        <f>SUM(C93+C94)</f>
        <v>324060</v>
      </c>
    </row>
    <row r="92" spans="1:3" ht="16.5" customHeight="1">
      <c r="A92" s="4"/>
      <c r="B92" s="44" t="s">
        <v>11</v>
      </c>
      <c r="C92" s="61"/>
    </row>
    <row r="93" spans="1:3" ht="47.25" customHeight="1">
      <c r="A93" s="4"/>
      <c r="B93" s="110" t="s">
        <v>38</v>
      </c>
      <c r="C93" s="111">
        <v>210000</v>
      </c>
    </row>
    <row r="94" spans="1:3" ht="60.75" thickBot="1">
      <c r="A94" s="5"/>
      <c r="B94" s="62" t="s">
        <v>114</v>
      </c>
      <c r="C94" s="98">
        <v>114060</v>
      </c>
    </row>
    <row r="95" spans="1:3" ht="18.75" customHeight="1">
      <c r="A95" s="30">
        <v>921</v>
      </c>
      <c r="B95" s="43" t="s">
        <v>37</v>
      </c>
      <c r="C95" s="40">
        <f>SUM(C97)</f>
        <v>70000</v>
      </c>
    </row>
    <row r="96" spans="1:3" ht="15">
      <c r="A96" s="20"/>
      <c r="B96" s="44" t="s">
        <v>11</v>
      </c>
      <c r="C96" s="100"/>
    </row>
    <row r="97" spans="1:3" ht="45.75" thickBot="1">
      <c r="A97" s="20"/>
      <c r="B97" s="58" t="s">
        <v>38</v>
      </c>
      <c r="C97" s="100">
        <v>70000</v>
      </c>
    </row>
    <row r="98" spans="1:3" ht="57.75" customHeight="1" thickBot="1">
      <c r="A98" s="130" t="s">
        <v>39</v>
      </c>
      <c r="B98" s="131"/>
      <c r="C98" s="34">
        <f>(C88+C95+C91)</f>
        <v>400060</v>
      </c>
    </row>
    <row r="99" spans="1:3" ht="39" customHeight="1" thickBot="1">
      <c r="A99" s="132" t="s">
        <v>87</v>
      </c>
      <c r="B99" s="133"/>
      <c r="C99" s="101">
        <f>SUM(C65+C83+C98)</f>
        <v>62158743</v>
      </c>
    </row>
    <row r="100" ht="13.5" thickTop="1"/>
  </sheetData>
  <mergeCells count="5">
    <mergeCell ref="A98:B98"/>
    <mergeCell ref="A99:B99"/>
    <mergeCell ref="A85:C85"/>
    <mergeCell ref="A65:B65"/>
    <mergeCell ref="A83:B83"/>
  </mergeCells>
  <printOptions/>
  <pageMargins left="0.75" right="0.36" top="1.2" bottom="1.29" header="0.5" footer="0.5"/>
  <pageSetup horizontalDpi="300" verticalDpi="3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realwyd</dc:title>
  <dc:subject>realizacja wydatków za miesiąc</dc:subject>
  <dc:creator>Wydział</dc:creator>
  <cp:keywords>realizacja</cp:keywords>
  <dc:description/>
  <cp:lastModifiedBy>Urząd Miesjki w Chrzanowie </cp:lastModifiedBy>
  <cp:lastPrinted>2004-02-17T06:48:25Z</cp:lastPrinted>
  <dcterms:created xsi:type="dcterms:W3CDTF">1999-12-27T12:33:40Z</dcterms:created>
  <dcterms:modified xsi:type="dcterms:W3CDTF">2004-02-17T06:48:58Z</dcterms:modified>
  <cp:category/>
  <cp:version/>
  <cp:contentType/>
  <cp:contentStatus/>
</cp:coreProperties>
</file>